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Willis2\Desktop\"/>
    </mc:Choice>
  </mc:AlternateContent>
  <xr:revisionPtr revIDLastSave="0" documentId="8_{E01518B9-23E6-46DD-9D86-B1E5575035E2}" xr6:coauthVersionLast="47" xr6:coauthVersionMax="47" xr10:uidLastSave="{00000000-0000-0000-0000-000000000000}"/>
  <bookViews>
    <workbookView xWindow="-120" yWindow="-120" windowWidth="29040" windowHeight="15840" tabRatio="776" firstSheet="1" activeTab="1" xr2:uid="{00000000-000D-0000-FFFF-FFFF00000000}"/>
  </bookViews>
  <sheets>
    <sheet name="Purpose &amp; How To" sheetId="52" r:id="rId1"/>
    <sheet name="Lean Culture Assessment Tool " sheetId="51" r:id="rId2"/>
    <sheet name="Action Plan" sheetId="55" r:id="rId3"/>
    <sheet name="List" sheetId="56" state="hidden" r:id="rId4"/>
    <sheet name="Dropdowns (2)" sheetId="48" state="hidden" r:id="rId5"/>
    <sheet name="Sheet2 (2)" sheetId="49" state="hidden" r:id="rId6"/>
    <sheet name="Andrew's example dashboard" sheetId="31" state="hidden" r:id="rId7"/>
    <sheet name="Maturity Assessment (2)" sheetId="32" state="hidden" r:id="rId8"/>
    <sheet name="Dropdowns" sheetId="22" state="hidden" r:id="rId9"/>
    <sheet name="AD Matrix" sheetId="4" state="hidden" r:id="rId10"/>
    <sheet name="Sheet2" sheetId="2" state="hidden" r:id="rId11"/>
  </sheets>
  <externalReferences>
    <externalReference r:id="rId12"/>
  </externalReferences>
  <definedNames>
    <definedName name="_xlnm._FilterDatabase" localSheetId="6" hidden="1">'Andrew''s example dashboard'!$B$2:$E$21</definedName>
    <definedName name="_xlnm.Print_Area" localSheetId="2">'Action Plan'!$A$1:$F$50</definedName>
    <definedName name="_xlnm.Print_Area" localSheetId="0">'Purpose &amp; How To'!$A$1:$A$22</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9" i="51" l="1"/>
  <c r="Y32" i="32" l="1"/>
  <c r="J32" i="32"/>
  <c r="Y31" i="32"/>
  <c r="J31" i="32"/>
  <c r="Y30" i="32"/>
  <c r="J30" i="32"/>
  <c r="Y29" i="32"/>
  <c r="J29" i="32"/>
  <c r="Y28" i="32"/>
  <c r="J28" i="32"/>
  <c r="Y27" i="32"/>
  <c r="J27" i="32"/>
  <c r="Y26" i="32"/>
  <c r="J26" i="32"/>
  <c r="Y25" i="32"/>
  <c r="J25" i="32"/>
  <c r="Y24" i="32"/>
  <c r="J24" i="32"/>
  <c r="Y23" i="32"/>
  <c r="J23" i="32"/>
  <c r="Y22" i="32"/>
  <c r="J22" i="32"/>
  <c r="Y21" i="32"/>
  <c r="J21" i="32"/>
  <c r="Y20" i="32"/>
  <c r="J20" i="32"/>
  <c r="Y19" i="32"/>
  <c r="J19" i="32"/>
  <c r="Y18" i="32"/>
  <c r="J18" i="32"/>
  <c r="Y17" i="32"/>
  <c r="J17" i="32"/>
  <c r="Y16" i="32"/>
  <c r="J16" i="32"/>
  <c r="Y15" i="32"/>
  <c r="J15" i="32"/>
  <c r="Y14" i="32"/>
  <c r="J14" i="32"/>
  <c r="Y13" i="32"/>
  <c r="J13" i="32"/>
  <c r="Y12" i="32"/>
  <c r="J12" i="32"/>
  <c r="Y11" i="32"/>
  <c r="J11" i="32"/>
  <c r="Y10" i="32"/>
  <c r="J10" i="32"/>
  <c r="Y9" i="32"/>
  <c r="J9" i="32"/>
  <c r="Y8" i="32"/>
  <c r="J8" i="32"/>
  <c r="Y7" i="32"/>
  <c r="J7" i="32"/>
  <c r="Y6" i="32"/>
  <c r="J6" i="32"/>
  <c r="Y5" i="32"/>
  <c r="J5" i="32"/>
  <c r="Y4" i="32"/>
  <c r="J4" i="32"/>
  <c r="Y3" i="32"/>
  <c r="J3" i="32"/>
  <c r="F17" i="31"/>
  <c r="F13" i="31"/>
  <c r="F9" i="31"/>
  <c r="F3" i="31"/>
  <c r="K8" i="32" l="1"/>
  <c r="M8" i="32" s="1"/>
  <c r="K18" i="32"/>
  <c r="M18" i="32" s="1"/>
  <c r="N18" i="32" s="1"/>
  <c r="K28" i="32"/>
  <c r="M28" i="32" s="1"/>
  <c r="N28" i="32" s="1"/>
  <c r="Z3" i="32"/>
  <c r="AB3" i="32" s="1"/>
  <c r="AC3" i="32" s="1"/>
  <c r="Z13" i="32"/>
  <c r="AB13" i="32" s="1"/>
  <c r="Z23" i="32"/>
  <c r="AB23" i="32" s="1"/>
  <c r="AD23" i="32" s="1"/>
  <c r="AE23" i="32" s="1"/>
  <c r="Z8" i="32"/>
  <c r="AB8" i="32" s="1"/>
  <c r="AC8" i="32" s="1"/>
  <c r="Z18" i="32"/>
  <c r="AB18" i="32" s="1"/>
  <c r="AD18" i="32" s="1"/>
  <c r="AE18" i="32" s="1"/>
  <c r="Z28" i="32"/>
  <c r="AB28" i="32" s="1"/>
  <c r="AD28" i="32" s="1"/>
  <c r="AE28" i="32" s="1"/>
  <c r="K3" i="32"/>
  <c r="M3" i="32" s="1"/>
  <c r="N3" i="32" s="1"/>
  <c r="K13" i="32"/>
  <c r="M13" i="32" s="1"/>
  <c r="O13" i="32" s="1"/>
  <c r="P13" i="32" s="1"/>
  <c r="K23" i="32"/>
  <c r="M23" i="32" s="1"/>
  <c r="N23" i="32" s="1"/>
  <c r="O3" i="32"/>
  <c r="P3" i="32" s="1"/>
  <c r="AD13" i="32"/>
  <c r="AE13" i="32" s="1"/>
  <c r="AC13" i="32"/>
  <c r="N8" i="32"/>
  <c r="O8" i="32"/>
  <c r="P8" i="32" s="1"/>
  <c r="O18" i="32"/>
  <c r="P18" i="32" s="1"/>
  <c r="O28" i="32"/>
  <c r="P28" i="32" s="1"/>
  <c r="AC28" i="32"/>
  <c r="AC23" i="32" l="1"/>
  <c r="O23" i="32"/>
  <c r="P23" i="32" s="1"/>
  <c r="AC18" i="32"/>
  <c r="AD3" i="32"/>
  <c r="AE3" i="32" s="1"/>
  <c r="AD8" i="32"/>
  <c r="AE8" i="32" s="1"/>
  <c r="N13" i="32"/>
  <c r="T4" i="32"/>
  <c r="V4" i="32" l="1"/>
</calcChain>
</file>

<file path=xl/sharedStrings.xml><?xml version="1.0" encoding="utf-8"?>
<sst xmlns="http://schemas.openxmlformats.org/spreadsheetml/2006/main" count="449" uniqueCount="285">
  <si>
    <t>Purpose &amp; 'How To'</t>
  </si>
  <si>
    <t>What is Lean Culture?</t>
  </si>
  <si>
    <t xml:space="preserve">The delivery of the full impact and benefits of lean arises from developing a truly collaborative continuous improvement culture.
Lean culture is a journey in which the whole organisation gets acquainted with lean initiatives and transforms at a steady pace. 
We do this by embracing and using lean tools and techniques, however this alone does not develop a lean culture. 
A lean culture focuses on changing habits, behaviours and ways of working, it is a 'belief' system that lean is the 'way we do things around here'. 
</t>
  </si>
  <si>
    <t>What is the Purpose of Lean Culture Assessment Tool?</t>
  </si>
  <si>
    <t>The purpose of the lean culture assessment tool is to enable small teams at discipline level to measure and understand their cultural maturity and provide guidance that will allow the teams to develop their lean culture further at a team level through SMART actions which are within their control.
The tool is not to be a time consuming activity, but instead a useful tool that the team can use to support personal and team objectives. An action plan derived from the tool will increase the team's lean knowledge and capability, as well as developing behavours and habits for the team that will positively impact the team's performance and ways of thinking.</t>
  </si>
  <si>
    <t>How to use the Lean Culture Assessment Tool</t>
  </si>
  <si>
    <r>
      <t xml:space="preserve">The tool is recommended to be used with small teams, for example a line manager with direct reports and/or amongst disciplines, for example the quality team of a project, the safety team of a project etc. By using the tool in smaller teams/groups, it keeps any actions within the team's control as well as giving a truer reflection of the cultural score. It is recommended to not exceed more than 12 people within a team assessment.
•Read through the 4 topics of the Lean Culture Assessment Tool and use the descriptions and scoring to determine a score for each section. Scores can be typed in to 'Column H' boxes. You must be able to satisfy all of score requirements of '1' and '2' to be able to score a '2' and so on. 
•State in the evidence box (Column I) how you are able to demonstrate your team score.
•Your overall team score will appear in box 'H9'. If the assessment tool is printed, the overall score is simply an average of the four topic scores.
•Once completed, an action plan can be created to agree as a team what can be done to improve the team's score. It is recommended to do a small gap analysis against the next score up to see what improvement can be made. 
•It is recommended to agree a score review once per quarter. 
•For any support, please reach out to your lean leads.
</t>
    </r>
    <r>
      <rPr>
        <b/>
        <sz val="16"/>
        <color theme="1"/>
        <rFont val="Calibri"/>
        <family val="2"/>
        <scheme val="minor"/>
      </rPr>
      <t xml:space="preserve">
</t>
    </r>
    <r>
      <rPr>
        <sz val="16"/>
        <color theme="1"/>
        <rFont val="Calibri"/>
        <family val="2"/>
        <scheme val="minor"/>
      </rPr>
      <t xml:space="preserve">
</t>
    </r>
  </si>
  <si>
    <r>
      <rPr>
        <b/>
        <sz val="16"/>
        <color theme="1"/>
        <rFont val="Calibri"/>
        <family val="2"/>
        <scheme val="minor"/>
      </rPr>
      <t>Remember</t>
    </r>
    <r>
      <rPr>
        <sz val="16"/>
        <color theme="1"/>
        <rFont val="Calibri"/>
        <family val="2"/>
        <scheme val="minor"/>
      </rPr>
      <t xml:space="preserve"> - this tool is to support your teams. It is not to be an ownerous task to complete, but to give the team direction in to how they can improve their ways of working.</t>
    </r>
  </si>
  <si>
    <t>Author: Victoria Pattie; Stephen Williams</t>
  </si>
  <si>
    <t>Issue: Rev 1</t>
  </si>
  <si>
    <t>Issued on: July-2023</t>
  </si>
  <si>
    <t>Stopped Vehicle Detection (SVD) - Team Level - Lean Culture Assessment Tool</t>
  </si>
  <si>
    <t>Key Question (What is this measure asking?)</t>
  </si>
  <si>
    <t>Transactional Culture
0</t>
  </si>
  <si>
    <t>Developing Culture 
1</t>
  </si>
  <si>
    <t>Proactive Culture
2</t>
  </si>
  <si>
    <t>Collaborative Culture
3</t>
  </si>
  <si>
    <t>Integrated Culture
4</t>
  </si>
  <si>
    <r>
      <t xml:space="preserve">Self Assessed Lean Culture Level
</t>
    </r>
    <r>
      <rPr>
        <sz val="12"/>
        <color theme="1"/>
        <rFont val="Arial"/>
        <family val="2"/>
      </rPr>
      <t>Select best fit (0-4)</t>
    </r>
  </si>
  <si>
    <r>
      <t xml:space="preserve">Commentary
</t>
    </r>
    <r>
      <rPr>
        <sz val="12"/>
        <color theme="1"/>
        <rFont val="Arial"/>
        <family val="2"/>
      </rPr>
      <t>Please provide high-level commentary associated 
with your self-assessed score</t>
    </r>
  </si>
  <si>
    <t>Must fulfil all criteria from 1</t>
  </si>
  <si>
    <r>
      <t xml:space="preserve">Must fulfil all criteria from 1 </t>
    </r>
    <r>
      <rPr>
        <b/>
        <u/>
        <sz val="11"/>
        <color theme="0"/>
        <rFont val="Arial"/>
        <family val="2"/>
      </rPr>
      <t>and</t>
    </r>
    <r>
      <rPr>
        <b/>
        <sz val="11"/>
        <color theme="0"/>
        <rFont val="Arial"/>
        <family val="2"/>
      </rPr>
      <t xml:space="preserve"> 2</t>
    </r>
  </si>
  <si>
    <r>
      <t xml:space="preserve">Must fulfil all criteria from 1, 2 </t>
    </r>
    <r>
      <rPr>
        <b/>
        <u/>
        <sz val="11"/>
        <color theme="0"/>
        <rFont val="Arial"/>
        <family val="2"/>
      </rPr>
      <t>and</t>
    </r>
    <r>
      <rPr>
        <b/>
        <sz val="11"/>
        <color theme="0"/>
        <rFont val="Arial"/>
        <family val="2"/>
      </rPr>
      <t xml:space="preserve"> 3</t>
    </r>
  </si>
  <si>
    <r>
      <t xml:space="preserve">Must fulfil all criteria from 1, 2, 3, </t>
    </r>
    <r>
      <rPr>
        <b/>
        <u/>
        <sz val="11"/>
        <color theme="0"/>
        <rFont val="Arial"/>
        <family val="2"/>
      </rPr>
      <t>and</t>
    </r>
    <r>
      <rPr>
        <b/>
        <sz val="11"/>
        <color theme="0"/>
        <rFont val="Arial"/>
        <family val="2"/>
      </rPr>
      <t xml:space="preserve"> 4</t>
    </r>
  </si>
  <si>
    <t>Team Leadership Engagement &amp; Role Modelling</t>
  </si>
  <si>
    <t>Is a lean thinking culture being led from the top?</t>
  </si>
  <si>
    <t>The leader of the team is not engaged with lean and does not promote awareness and lean capability.</t>
  </si>
  <si>
    <t>The team lead has attended lean awareness training, although role modelling, sponsoring and championing of  lean activities is limited. 
The team leader may have conducted a GEMBA walk (i.e. waste walk, virtual drive through, slow walk, direct work observation etc) to achieve objectives set by their line manager.
The team leader has no immediate plans for their team to participate in lean activities or engage further with the lean team.
The team leader will be familiar with lean problem solving tools and would encourage the use of, however would not actively seek support to use the tools themselves.
There is limited promotion of lean capability, learning and awareness.</t>
  </si>
  <si>
    <t>The team leader is considered a lean leadership role model, i.e they engage with the lean team and demonstrate role modelling behaviours of:
- conducting GEMBA walk 1 per quarter minimum (i.e. waste walk, virtual drive through, slow walk, direct work observation etc) 
- submitting lessons learnt
- sponsoring lean activities
- providing their team the time and resource to carry out lean activities.
The team leader has set objectives for their team to participate in lean activities such as upskilling, GEMBA walk, improvement activities and lesson learnt submissions.
The team lead is competent in the use of basic problem solving tools such as 3Cs and 5Whys. They encourage their team to utilise lean problem solving tools and have enough understanding and capability to conduct basic problem solving. The team lead will be able to evidence the use of problem solving tools being used in their team.</t>
  </si>
  <si>
    <t>The team leader and at least one other (deputy team leader) are considered lean leadership role models. 
Conducting GEMBA walk (i.e. waste walk, virtual drive through, slow walk, direct work observation etc) are considered business as usual, with at least the team leader conducting 1 per month minimum.
The team leader engages regularly with the highways lean team and look for opportunities to share good practice with others. 
The team leader encourages others in the team to actively engage with lean and develop their capability in lean.
The leadership team measure their own performance with regard to waste walks.
As well as competency in basic problem solving, they will encourage the use of more complex problem solving tools such as fishbone and DMAIC/A3 Problem solving. They are able to recognise the use for complex tools and would seek support from the highways lean team for support where needed.
The team lead is able to demonstrate the use of problem solving tools routinely used within the team, such as a 3Cs board.</t>
  </si>
  <si>
    <t xml:space="preserve">The team leader and several others in the team are vocal sponsors and role models for lean. 
They all:-
- Conduct GEMBA walk (i.e. waste walk, virtual drive through, slow walk, direct work observation etc) every month
- Encourage others in the team to conduct lean projects and explore better ways of working
- Support the rest of the team to develop their own lean skills
- Endorse lean thinking and behaviours by actively promoting and using lean tools and techniques themselves.
The team are a high performing integrated team who actively engage in cross regional knowledge sharing and willingly showcase their own learning and best practice on lean ways of working for the benefit of all.
The team lead is competent in all problem solving tools and also encourages others within their team to utilise lean tools. There is evidence of the team lead and others within the tool routinely using lean problem solving tools.  </t>
  </si>
  <si>
    <t>The team engage in lean thinking and use of lean tools such as collaborative planning, value stream mapping, ease benefit, fishbones and lessons learnt with leadership very engaged both sponsoring and participating in this activity
SVD is a repetitive programme and lean thinking has been applied from the outset to standardise components and activities and to eliminate waste
Lean and Efficiency lead appointed to the scheme to coach the team and facilitate meetings
Lean is promoted by management although GEMBA walks are not practiced hence limiting the score for this criteria</t>
  </si>
  <si>
    <t>Everyday Lean</t>
  </si>
  <si>
    <t>Are the teams engaged with lean so much so that lean thinking is just how we do things around here? 
To what extent are we actively looking for waste.</t>
  </si>
  <si>
    <t>The team is more reactive than proactive (fire fighters).
Processes are not challenged and a culture of 'we've always done it that way' exists. 
No examples of GEMBA walk (i.e. waste walk, virtual drive through, slow walk, direct work observation etc) conducted within the team within the last 3 months.
No suggestions for improvement submitted within the last 3 months.
No examples of lessons learnt or knowledge sharing within the last 3 months.
No examples of lean problem solving within the team.
No daily management/daily huddles amongst the team exist.</t>
  </si>
  <si>
    <t>Everyone on the team are aware of how to submit an improvement idea, GEMBA walk (i.e. waste walk, virtual drive through, slow walk, direct work observation etc) or lesson learnt, but any submissions by the team are by certain individuals. 
Some examples can be found of individuals challenging and seeking better ways of working.
Lean tools are not used without lean coach support.
GEMBA walk (i.e. waste walk, virtual drive through, slow walk, direct work observation etc) are completed sporadically with some evidence of feedback being shared.
Problem solving within the team is limited and tends to be the same individuals.
Any lessons learnt submitted are primarily submitted to meet objectives set by a team leader/senior leader.
Daily huddles happen only when 'team lead' present. They look at planned activities for the day/week.</t>
  </si>
  <si>
    <t xml:space="preserve">The majority of the team actively look to measure performance and seek out opportunities for improvement.
When requested, team members are allowed time to be spent to seek better ways of working and to attend lean training/coaching sessions.
Examples of problem solving tools being used without lean support, but because the individual/team can understand the benefit of problem solving in a structured way.
GEMBA walk (i.e. waste walk, virtual drive through, slow walk, direct work observation etc) are frequently conducted, but tends to be driven from objectives set by project leadership. 
There are examples of all team members submitting lessons within the last 3 months.
Daily huddles identify daily commitments and blockers. The daily huddle is led by team lead and a deputy is assigned if team lead unavailable.
</t>
  </si>
  <si>
    <t>The team is recognised for improvement activities and for demonstrating a collaborative learning approach.
The team are encourage to challenge and improve. 
The use of lean tools is established across the team.Lean tools are used by the majority of the project team.
Line managers invest in their teams to further develop thier lean capability.
GEMBA walk (i.e. waste walk, virtual drive through, slow walk, direct work observation etc) are conducted by all team members. Cross learning by conducting waste walks in other team member's areas/processes is encouraged.
Team members have examples where positive change has happened as a result of conducting waste walks.
The team submit lessons and conduct their own lessons learnt workshops.
Daily huddles happen regardless of whether team lead present. Dily huddles reflect upon yesterday's team performance and lean problem solving tools such as 3Cs are used to.</t>
  </si>
  <si>
    <t>Team members each have a pathway of how they'll develop their lean skills further.
Lean tools are used by all team members. The team encourage the use of lean tools within other departments, clients and supply chain.
Everyone in the team feels empowered to challenge, innovate and improve. There are several examples of team members submitting improvement ideas that have then led to improvement projects.
GEMBA walk (i.e. waste walk, virtual drive through, slow walk, direct work observation etc) are seen as business as usual and trigger improvements being made to processes. 
Learnings from GEMBA walk (i.e. waste walk, virtual drive through, slow walk, direct work observation etc) are shared to other teams, departments and schemes across the business and beyond. 
Individuals exceed any waste walk objectives with ease and encourage others to conduct them too.
Daily huddles are seen as 'business as usual'. An escalation process exisits within the team huddle.</t>
  </si>
  <si>
    <t xml:space="preserve">The team actively look to measure performance and seek out opportunities for improvement.
The team run a weekly collaborative planning meeting with Planned Percentage Complete and Reasons for non completion charted and displayed on the scheme Mural page
Improvement ideas are collected at the weekly collaborative planning meeting as well as recording successes of the week
Lessons learned workshops and value management workshops have been held by the team
</t>
  </si>
  <si>
    <t>Lean Visual Workplace &amp; Team Performance</t>
  </si>
  <si>
    <t>Are the team and the scheme seeing benefit through visual performance management and improvement activities?</t>
  </si>
  <si>
    <t>The team have no KPIs specific to just their team. 
Any KPIs are at a higher level of the business/scheme.
There are no targets set around lessons learnt, improvementideas/ activities and waste walks.
Team performance is not measured, nor visible.
No visual management exists within the team.</t>
  </si>
  <si>
    <t>The team have KPIs that support the business KPIs but are not visible/known to all on the team.
Lean targets and efficiencies are not considered at team level and are only considered by the lean team and senior leadership team.
Team performance is measured, but not visible to all.
Visual management is for information only purposes.</t>
  </si>
  <si>
    <t>Everyone within the team are aware of the team's KPIs and are discussed regularly.
Some team members are assigned objectives relating to KPIs performance.
Team performance is measured weekly (minimum) and is visible to all team members. It is clear at a quick glance how a team is performing.
The team are beginning to see the value of visual management, with display boards updated frequently.</t>
  </si>
  <si>
    <t xml:space="preserve">Team members have influence in how targets are met and are recognised for their performance.
Team members actively seeking ways to improve KPI performance. They'll utilise lean tools for their improvement projects.
Team members utilise lean tools to support team performance.
Visual management is becoming more utilised across the teams, with visuals kept up to date. The form the basis of team meetings/conversations.
</t>
  </si>
  <si>
    <t>Team members encourage each other to achieve high standards by sharing improvements and successes.  
Each team member has their development plan to achieve beyond current targets. Individuals and teams are recognised for their performance in a way that is meaningful for them.
Visual management is utilised across the team, with the team getting benefit from the use of the displays (digital and/or display boards). The displays are informative and trigger the right conversations.</t>
  </si>
  <si>
    <t xml:space="preserve">The blended team are dispersed geographically and so use the scheme Mural page as the collaborative area for visual management.
Team performance is measured weekly and is visible to all team members. It is clear at a quick glance how a team is performing: Planned percentage complete and reasons for non completion are charted at each collaborative planning meeting. The outputs are visible on the scheme Mural page and also on the outputs from the weekly meeting.
</t>
  </si>
  <si>
    <t>Sharing &amp; Learning from Others</t>
  </si>
  <si>
    <t>To what extent are lessons captured, shared and used?</t>
  </si>
  <si>
    <t xml:space="preserve">The team do not capture or share lessons learnt (0 submissions in the last month by anyone on the team).
The team do not review or consider lessons submitted to them from other teams/departments.  </t>
  </si>
  <si>
    <t xml:space="preserve">The team have objectives set around submitting lessons.
Team members attend and actively participate in lessons learnt workshops set up by other teams/client/suppy chain.ormation and learning.
</t>
  </si>
  <si>
    <t xml:space="preserve">Team members achieve their targets around lessons learnt, however do not use an objective to drive the capturing/sharing/learning of lessons.
The team regularly submit lessons, with at least 3 lessons a month being submitted by the team.
.
</t>
  </si>
  <si>
    <t xml:space="preserve"> The team have dedicated time in the diary to conduct their own lessons learnt workshops.
There is clear accountability for capture and proactive sharing of information and lessons learnt within the team.
The team dedicate time to review lessons that could be relevant to their team. </t>
  </si>
  <si>
    <t>The team conduct lessons learnt workshops and encourage others where necessary  (other teams/client/supply chain) to attend.
Information is made available for sharing cross project and cross industry through a third party or parties (e.g. centres for excellence and awards).
The team have several examples where a lesson has been submitted and then learnt by others.</t>
  </si>
  <si>
    <t>The team run lessons learned workshops and share knowledge with other bmJV schemes and across the Alliance.
bmJV run a weekly meeting where knowledge and information is shared. The Alliance also share information through webinars and the Lean Steering Committee
Efficiencies are captured on the SVD Digital Efficiency Register with £16.1m of efficiencies at Level 2 assurance of which £14.8m are attributed to application of Lean thinking</t>
  </si>
  <si>
    <t>Developing 
Culture 
1</t>
  </si>
  <si>
    <t>Collaborative 
Culture
3</t>
  </si>
  <si>
    <t>Integrated 
Culture
4</t>
  </si>
  <si>
    <t>&lt;------------------Overall self-assessed Maturity level</t>
  </si>
  <si>
    <t>Lean Culture &amp; Assessment Tool</t>
  </si>
  <si>
    <t>Action Plan</t>
  </si>
  <si>
    <t>Date</t>
  </si>
  <si>
    <t>Topic Action Relating To</t>
  </si>
  <si>
    <t>Action</t>
  </si>
  <si>
    <t>Who?</t>
  </si>
  <si>
    <t>When?</t>
  </si>
  <si>
    <t>Action Status</t>
  </si>
  <si>
    <t>Use of 5Whys for problem solving</t>
  </si>
  <si>
    <t>RS</t>
  </si>
  <si>
    <t>New</t>
  </si>
  <si>
    <t>Dropdown</t>
  </si>
  <si>
    <t>In-progress</t>
  </si>
  <si>
    <t>Completed</t>
  </si>
  <si>
    <t>Transactional</t>
  </si>
  <si>
    <t>Developing</t>
  </si>
  <si>
    <t>Collaborative</t>
  </si>
  <si>
    <t>Integrated</t>
  </si>
  <si>
    <t>Enterprise</t>
  </si>
  <si>
    <t>Level</t>
  </si>
  <si>
    <t>Score</t>
  </si>
  <si>
    <t>Status</t>
  </si>
  <si>
    <t>Open</t>
  </si>
  <si>
    <t>Closed</t>
  </si>
  <si>
    <t>Category</t>
  </si>
  <si>
    <t>Element</t>
  </si>
  <si>
    <t>To what extent are these concepts embedded within the team?</t>
  </si>
  <si>
    <t>Comments</t>
  </si>
  <si>
    <t>Progress</t>
  </si>
  <si>
    <t>Embedment Ratings</t>
  </si>
  <si>
    <t>Clear desintation &amp; journey</t>
  </si>
  <si>
    <t>Vision</t>
  </si>
  <si>
    <t>1: Not at all</t>
  </si>
  <si>
    <t>Mission</t>
  </si>
  <si>
    <t>Values</t>
  </si>
  <si>
    <t>2: A little</t>
  </si>
  <si>
    <t>Strategies &amp; plans</t>
  </si>
  <si>
    <t>Objectives</t>
  </si>
  <si>
    <t>3: Somewhat</t>
  </si>
  <si>
    <t>Role Clarity</t>
  </si>
  <si>
    <t>Collaborative culture</t>
  </si>
  <si>
    <t>Relationships</t>
  </si>
  <si>
    <t>4: Good</t>
  </si>
  <si>
    <t>Psychological safety</t>
  </si>
  <si>
    <t>Collaborating across boundaries</t>
  </si>
  <si>
    <t>5: Very good</t>
  </si>
  <si>
    <t>Belonging</t>
  </si>
  <si>
    <t>Deliver value</t>
  </si>
  <si>
    <t>Exceeding performance standard</t>
  </si>
  <si>
    <t>6: excellent</t>
  </si>
  <si>
    <t>Resource management</t>
  </si>
  <si>
    <t>Aligned systems &amp; processes</t>
  </si>
  <si>
    <t>7:  Industry leading</t>
  </si>
  <si>
    <t>Effective reporting and review</t>
  </si>
  <si>
    <t>Inspirational leadership</t>
  </si>
  <si>
    <t>Encouraging excellence</t>
  </si>
  <si>
    <t>Reward &amp; recognition</t>
  </si>
  <si>
    <t>Motivational climate</t>
  </si>
  <si>
    <t xml:space="preserve">Role modelling </t>
  </si>
  <si>
    <t>Talent management</t>
  </si>
  <si>
    <t>Behavioural Areas</t>
  </si>
  <si>
    <t>To what extent are these behaviours effective? (1 = worst could be, 7 = best could be)</t>
  </si>
  <si>
    <t>Next Steps</t>
  </si>
  <si>
    <t>Review Date</t>
  </si>
  <si>
    <r>
      <rPr>
        <b/>
        <sz val="11"/>
        <color theme="1"/>
        <rFont val="Arial"/>
        <family val="2"/>
      </rPr>
      <t>Communication and engagement</t>
    </r>
    <r>
      <rPr>
        <sz val="11"/>
        <color theme="1"/>
        <rFont val="Arial"/>
        <family val="2"/>
      </rPr>
      <t>: We communicate with each other in the best possible way to ensure understanding, and engender commitment to deliver on our purpose</t>
    </r>
  </si>
  <si>
    <r>
      <rPr>
        <b/>
        <sz val="11"/>
        <color theme="1"/>
        <rFont val="Arial"/>
        <family val="2"/>
      </rPr>
      <t>Trust and respect</t>
    </r>
    <r>
      <rPr>
        <sz val="11"/>
        <color theme="1"/>
        <rFont val="Arial"/>
        <family val="2"/>
      </rPr>
      <t>: We recognise and encourage the contribution of others, We act with integrity in everything we do: we say what we do and we do what we say</t>
    </r>
  </si>
  <si>
    <r>
      <rPr>
        <b/>
        <sz val="11"/>
        <color theme="1"/>
        <rFont val="Arial"/>
        <family val="2"/>
      </rPr>
      <t>Constructive challenge</t>
    </r>
    <r>
      <rPr>
        <sz val="11"/>
        <color theme="1"/>
        <rFont val="Arial"/>
        <family val="2"/>
      </rPr>
      <t>: We are open to challenge and different ideas, and speak our own minds even in difficult situations</t>
    </r>
  </si>
  <si>
    <r>
      <rPr>
        <b/>
        <sz val="11"/>
        <color theme="1"/>
        <rFont val="Arial"/>
        <family val="2"/>
      </rPr>
      <t>Decision making</t>
    </r>
    <r>
      <rPr>
        <sz val="11"/>
        <color theme="1"/>
        <rFont val="Arial"/>
        <family val="2"/>
      </rPr>
      <t>: We share information, openly and willingly, involve the right people in decisions, and take decisions in an effective, timely manner</t>
    </r>
  </si>
  <si>
    <r>
      <rPr>
        <b/>
        <sz val="11"/>
        <color theme="1"/>
        <rFont val="Arial"/>
        <family val="2"/>
      </rPr>
      <t>Accountability</t>
    </r>
    <r>
      <rPr>
        <sz val="11"/>
        <color theme="1"/>
        <rFont val="Arial"/>
        <family val="2"/>
      </rPr>
      <t>: We ensure commitments are clearly agreed and kept, and people hold themselves and others to account</t>
    </r>
  </si>
  <si>
    <r>
      <rPr>
        <b/>
        <sz val="11"/>
        <color theme="1"/>
        <rFont val="Arial"/>
        <family val="2"/>
      </rPr>
      <t>Improvement and innovation</t>
    </r>
    <r>
      <rPr>
        <sz val="11"/>
        <color theme="1"/>
        <rFont val="Arial"/>
        <family val="2"/>
      </rPr>
      <t>: We challenge the status quo to find better ways of working and create an environment which allows this to happen without fear of failure</t>
    </r>
  </si>
  <si>
    <t>IBIP Maturity Self-assessment v.01</t>
  </si>
  <si>
    <t>Measure</t>
  </si>
  <si>
    <t>Transactional Culture</t>
  </si>
  <si>
    <t>Developing Culture</t>
  </si>
  <si>
    <t>Collaborative Culture</t>
  </si>
  <si>
    <t>Integrated Culture</t>
  </si>
  <si>
    <t>Enterprise Culture</t>
  </si>
  <si>
    <t>Self Assessed Maturity Criteria</t>
  </si>
  <si>
    <r>
      <t xml:space="preserve">Self Assessed Behavioural Level
</t>
    </r>
    <r>
      <rPr>
        <sz val="14"/>
        <color theme="1"/>
        <rFont val="Calibri"/>
        <family val="2"/>
        <scheme val="minor"/>
      </rPr>
      <t>Dropdown to update 
for each measure</t>
    </r>
  </si>
  <si>
    <t>Behavioural scores</t>
  </si>
  <si>
    <t>sum</t>
  </si>
  <si>
    <t>total possible</t>
  </si>
  <si>
    <t>%</t>
  </si>
  <si>
    <t>Individual Maturity level</t>
  </si>
  <si>
    <t>Behaviour Value</t>
  </si>
  <si>
    <t>Individual Maturity score</t>
  </si>
  <si>
    <r>
      <t xml:space="preserve">IPT Commentary
</t>
    </r>
    <r>
      <rPr>
        <sz val="14"/>
        <color theme="1"/>
        <rFont val="Calibri"/>
        <family val="2"/>
        <scheme val="minor"/>
      </rPr>
      <t>Please provide commentary associated 
with your self assessed score</t>
    </r>
  </si>
  <si>
    <r>
      <t xml:space="preserve">IPT Evidence
</t>
    </r>
    <r>
      <rPr>
        <sz val="14"/>
        <color theme="1"/>
        <rFont val="Calibri"/>
        <family val="2"/>
        <scheme val="minor"/>
      </rPr>
      <t>Please list any evidence provided to support the self assessed score</t>
    </r>
  </si>
  <si>
    <r>
      <t xml:space="preserve">Overall self-assessed Maturity level
</t>
    </r>
    <r>
      <rPr>
        <sz val="16"/>
        <color theme="0"/>
        <rFont val="Calibri"/>
        <family val="2"/>
        <scheme val="minor"/>
      </rPr>
      <t>To be submitted for review to IBIP team</t>
    </r>
  </si>
  <si>
    <t xml:space="preserve">Overall IBIP Moderated Maturity level  
</t>
  </si>
  <si>
    <t>IBIP Feedback and Improvement Oportunities</t>
  </si>
  <si>
    <t>Leadership</t>
  </si>
  <si>
    <t>Setting a Clear Direction</t>
  </si>
  <si>
    <t>None or very few of  the important elements for team clarity (i.e. strategy, objectives, priorities, decision making structure, and project governance) are in place. There is no link to RDP Enterprise vision, values and outcomes. No link between each organisational goals and the project objectives; contract scope is the key document, change is discouraged.</t>
  </si>
  <si>
    <t>Some of the important elements for clarity (i.e. strategy, objectives, priorities, decision making structure, and project governance) have been agreed but they have not been communicated widely. Leadership are starting to show signs of alignment but differences remain (e.g. different decisions amongst leadership team, organisational siloes). People have seen (but may not remember) the RDP Enterprise vision, values and outcomes but these don't influence day to day work. Project outputs are linked to each organisation's role/activity, standards are defined within the contract, limited recognition re performance at any level, change is restricted/controlled at a senior level.</t>
  </si>
  <si>
    <r>
      <rPr>
        <sz val="10"/>
        <color rgb="FFFF0000"/>
        <rFont val="Calibri"/>
        <family val="2"/>
        <scheme val="minor"/>
      </rPr>
      <t>Most of the important elements for clarity (i.e. strategy, objectives, priorities, decision making structure, and project governance) have been agreed and communicated widely.</t>
    </r>
    <r>
      <rPr>
        <sz val="10"/>
        <color theme="1"/>
        <rFont val="Calibri"/>
        <family val="2"/>
        <scheme val="minor"/>
      </rPr>
      <t xml:space="preserve"> Leadership are generally aligned but some differences are obvious to the team. People know the RDP Enterprise vision, values and outcomes and use them for guiding  work. Project objectives are linked to each organisation's role/activity; organisations encouraged to achieve high standards, each organisation has some influence in how its targets are met, organisations recognised for their performance, change is considered but rarely adopted with poor communication of decision.</t>
    </r>
  </si>
  <si>
    <t>All the  important elements for clarity (i.e. strategy, objectives, priorities, decision making structure, and project governance) have been agreed and communicated widely and leadership are aligned on these. Project objectives are linked to each individual role/activity; team members encouraged to achieve high standards, each team member has influence in how targets are met, individual recognised for their performance, change is adopted after consideration and communicated well.</t>
  </si>
  <si>
    <t>Everyone  pays attention to strategy, objectives, priorities, decision making structure, and project governance and use these to make improvements to their way of working. Leaders have total alignment and shared ownership of these elements with no organisational boundaries.</t>
  </si>
  <si>
    <t>Cultural shift realised (behavioural/cultural ambitions met)</t>
  </si>
  <si>
    <t>3 - A significant number of IPT have made the journey</t>
  </si>
  <si>
    <t>text</t>
  </si>
  <si>
    <t>6 Collaborative Behaviours</t>
  </si>
  <si>
    <t>2 - Behaviours are embeded in the way some individuals work</t>
  </si>
  <si>
    <t>3 - Behaviours are embeded in the way a significant number of the IPT work</t>
  </si>
  <si>
    <t>Demonstrating Proven Change</t>
  </si>
  <si>
    <t>(add text overall)</t>
  </si>
  <si>
    <t>3 - Proven change can be demonstrated with a significant number of the IPT</t>
  </si>
  <si>
    <t>Demonstration of Benefit/Value</t>
  </si>
  <si>
    <t>Utilsing available tools and applying and sharing best practice proactively</t>
  </si>
  <si>
    <t>Governance</t>
  </si>
  <si>
    <t xml:space="preserve">Roles &amp; Responsibilities
                                                                                                                                                                                                                 </t>
  </si>
  <si>
    <t>A high-level or basic team structure created but  poorly defined roles and responsibilities.
Lines of accountability nominally defined by contract documents. Not widely communicated.</t>
  </si>
  <si>
    <t>Core roles identified and a basic organogram agreed by leadership  is available to all. Some responsibilities are clear. Organograms available within each organisation; roles dependent on employing organisation, roles defined by the employing organisation. Accountability falls to the organisational senior team.</t>
  </si>
  <si>
    <t>Organograms available to everyone; discussion encouraged to redefine roles based on capabilities, roles broadly defined across the project. Responsibilities are clear and captured in a document available to all (e.g. RACI, job descriptions). 
Accountability falls to 'team/discipline leaders' regardless of organisation.</t>
  </si>
  <si>
    <t xml:space="preserve">  A whole project organogram for all project organisations, with role allocation not wholly dependent on employing organisation; accountability primarily with the team/individual completing the task, roles clearly defined across the project,
Efforts made to minimise matrix impacts (focus on one team) by balancing workload across projects</t>
  </si>
  <si>
    <t>Role allocation not dependent on employing organisation; no overlap in accountability with other layers of the organisation; standards of performance for all roles well-defined; all roles are significant for the delivery of the project; team and individual workloads match capacity and capability</t>
  </si>
  <si>
    <t>Environment</t>
  </si>
  <si>
    <t xml:space="preserve">IBIP Support to Create &amp; Maintain a High-Performance Team </t>
  </si>
  <si>
    <t xml:space="preserve">No high-performance team/behaviour work started. No IBIP Coaches or Enabler on team. There is little or no engagement between leadership team and IBIP Lead,
</t>
  </si>
  <si>
    <t>A high-performance team/behaviour workstream has been established. IBIP Coaches have been nominated but are not yet trained or fully competent. There are some engagement meetings with IBIP Lead/Enabler /Coach but actions are not implemented and there is no measurement of impacts.
There is an appointed IBIP Enabler who is ether a  behavioural specialist or has access to specialist behavioural skills, knowledge, experience, capability, confidence or capacity required to carry out the role effectively. Reliance on the IBIP Team to deliver training and interventions.</t>
  </si>
  <si>
    <t>A high-performance team/behaviour workstream is up and running, some workshops have been completed. Multiple competent IBIP Coaches are providing standard IBIP services (e.g. Behavioural Observations). Regular engagement meetings with IBIP Lead/enablers/ Coach are productive, actions are proactively followed up and implemented in a timely manner. Some impact / success measures are captured.
There is a competent, proactive and engaged IBIP Enabler who works closely with NH IBIP team and has regular access to the SLT but independent from them, to provide impartial constructive challenge and avoid conflicts of interest. Develops, mentors and utilises coaches and confidently delivers training, workshops and interventions.</t>
  </si>
  <si>
    <t>Multiple IBIP high-performance teams workshops has been completed and are recognised as an important part of team development. Multiple competent IBIP Coaches are consistently providing valuable insights to the team to support development. Actions identified at engagement meetings with IBIP Lead/Coach are implemented and impacts and successes are captured regularly. there is regular engagement  with NH IBIP team however the reliance on the team is reduced.
Highly competent, knowledgeable and proactive IBIP Enabler who trains, develops and mentors Coaches, provides behavioural coaching to the SLT and identifies and implements behavioural interventions across their own projects.</t>
  </si>
  <si>
    <t xml:space="preserve">The high-performance workstream focuses on concepts that will help the team consistently achieve excellence.  Multiple highly competent, experienced and knowledgeable IBIP Enablers/Coaches help to deliver interventions in the team and raise standards across the IBIP community by sharing learning and best practice. Successes captured over the long-term highlight excellent performance and can be used to nominate the team for awards. 
In house capability for provision of highly competent, experienced and knowledgeable IBIP Enabler who delivers interventions across all projects and regions (i.e. not just their own) and helps to raise standards across the IBIP community by sharing learning, best practice and training materials. engagement with the central IBIP continues but mainly for shared learning  purposes rather than need for support </t>
  </si>
  <si>
    <t xml:space="preserve"> Senior Leadership</t>
  </si>
  <si>
    <t>There is no sponsorship of IBIP high-performing team workstream yet. Behaviours are not on the leadership team agenda. There is a lack of ownership of IBIP leadership, the leadership team have little or no focus on the IBIP Route map success factors or any other IBIP interventions.</t>
  </si>
  <si>
    <t>There is a named  high-performing team sponsor but they could be more proactive and do more to role model and champion desired behaviours. Behaviours are regularly discussed as a standard agenda item at the leadership team meetings, leadership teams understand the route map and its benefits</t>
  </si>
  <si>
    <t>The high-performing team sponsor is proactive and role modelling desired behaviours. The leadership team are self aware, behavioural observations are regularly carried out on their own leadership meetings and the feedback is used to inform development. The leadership team are engaging with the IBIP Delivery Lead and using the IBIP Route map success factors to identify solutions and opportunities.</t>
  </si>
  <si>
    <t>Most of the leadership team could be considered IBIP sponsors and role models for high-performing teams work. The leadership team share behavioural good practice with other schemes. Ongoing investment in Leadership Team and individual behavioural development within package and across the region e.g. behavioural profiling (insights, DISC etc)
Shared learning and outcomes. The leadership team have promoted route map to projects and can fully demonstrate the IBIP Route map success factors and have risk mitigation in place.</t>
  </si>
  <si>
    <t xml:space="preserve">All of the leadership team are vocal sponsors and role models for IBIP  high-performing teams work. The leadership team have created an environment where relationships and performance thrive. Behavioural developmentand focus , innovation and continuous improvement are the norm. The leadership team are a high performing integrated team who actively engage in cross regional knowledge sharing and willingly showcase their own learning and best practice for the benefit of all.  </t>
  </si>
  <si>
    <t xml:space="preserve">Behavioural Maturity Framework
</t>
  </si>
  <si>
    <t>Minimum understanding and willingness to implement Behavioural Maturity Framework survey, plan, or actions. No Behavioural Maturity Action Plan created. Behavioural risks are not captured. No stakeholder/relationship management.</t>
  </si>
  <si>
    <t>Behavioural Maturity Framework survey has been completed but not utilised to its full potential. Some behavioural improvement actions captured but these are not reviewed or collated into a Behavioural Maturity Action Plan (BMAP).  Behavioural risks are captured but not considered. Basic stakeholder engagement plan for relationship management / building.</t>
  </si>
  <si>
    <t>Behavioural Maturity Framework survey results are considered in depth. A robust Behavioural Maturity Plan was created and regularly reviewed. Some actions are completed with anecdotal evidence of benefits achieved. Stretch targets are not incorporated. Behavioural risks captured and considered. Good relationship management with formal ownership of stakeholder engagement attributed to leads.</t>
  </si>
  <si>
    <t>A high-quality Behavioural Maturity Framework survey is used to understand, monitor and improve team performance. A robust Behavioural Maturity Plan was created and regularly reviewed. The majority of actions are completed with anecdotal evidence of benefit. Stretch targets are incorporated. There is a clear Risk Management Plan that includes behaviours  and evidences completed actions. Robust and clearly defined relationship management with formal ownership of stakeholder engagement attributed to leads and IPT.</t>
  </si>
  <si>
    <t>Behavioural expectations (agreed in Alignment workshop and refined in Behavioural Maturity Framework workshop) are fully embedded as business as usual and are monitored to improve performance through surveys, plans and actions. Behaviours are regularly discussed as a standard agenda item at leadership team meetings. The majority of actions are completed and quantitative benefits are tracked. Improvement ideas are collected from across the team. High-quality IPT reports / feedback provide honest, constructive, and valuable insights for the scheme or programme. These insights support performance improvement by focusing attention on key highlights or areas for concern.  As part of the Risk Management Plan, the strategic impacts of behavioural risks are highlighted and addressed on regular basis. There is strong investment in proactive relationship management / stakeholder engagement at all levels of the team.</t>
  </si>
  <si>
    <t>Behavioural Observations</t>
  </si>
  <si>
    <t>Minimum understanding and willingness to complete Behavioural observations.</t>
  </si>
  <si>
    <t xml:space="preserve">Behavioural Observations are completed as instructed by IBIP. Results are noted but not actioned or considered in depth. </t>
  </si>
  <si>
    <t>Behavioural Observations are requested by the team. Observations reports are sometimes monitored and analysed by the leadership team. Some actions are completed to achieve improvements.</t>
  </si>
  <si>
    <t xml:space="preserve">Behavioural Observations are  carried out regularly (leadership team included) and the feedback is used to inform team development. Behavioural observation reports are always monitored and analysed by the leadership team to gain insight. </t>
  </si>
  <si>
    <t xml:space="preserve">The leadership team and meeting participants all take a keen interest in the results of Behavioural Observations and act promptly on the findings. Actions and interventions are implemented where needed, with regular follow up to monitor their impact. They are seen as business as usual and inform continued behavioural development for all. </t>
  </si>
  <si>
    <t>1 - Individuals have not made the journey</t>
  </si>
  <si>
    <t>2 - Some individuals have made the journey</t>
  </si>
  <si>
    <t>4 - Most of IPT have made the journey</t>
  </si>
  <si>
    <t>5 - The whole IPT at package level have embraced the culture and are delivering against the ambitions</t>
  </si>
  <si>
    <t>1 - Behaviours are not embeded in the way individuals work</t>
  </si>
  <si>
    <t>4 - Behaviours are embeded in the way most of the IPT work</t>
  </si>
  <si>
    <t>5 - Behaviours are embeded in the way the whole of the IPT work</t>
  </si>
  <si>
    <t>1 - Proven change can not be demonstrated</t>
  </si>
  <si>
    <t>2 - Proven change can be demonstrated with some individuals</t>
  </si>
  <si>
    <t>4 - Proven change can be demonstrated with most of the IPT</t>
  </si>
  <si>
    <t>5 - Proven change can be demonstrated across the whole of the IPT</t>
  </si>
  <si>
    <t>1 - Benefit/Value can not be demonstrated</t>
  </si>
  <si>
    <t>2 - Benefit/Value can be demonstrated with some individuals</t>
  </si>
  <si>
    <t>3 - Benefit/Value can be demonstrated with a significant number of the IPT</t>
  </si>
  <si>
    <t>4 - Benefit/Value can be demonstrated with most of the IPT</t>
  </si>
  <si>
    <t>5 - Benefit/Value can be demonstrated across the whole of the IPT</t>
  </si>
  <si>
    <t>1 - Application of tools, and sharing of best practice is not happening</t>
  </si>
  <si>
    <t>2 - Application of tools, and sharing of best practice is happening with some individuals</t>
  </si>
  <si>
    <t>3 - Application of tools, and sharing of best practice is happening with a significant number of the IPT</t>
  </si>
  <si>
    <t>4 - Application of tools, and sharing of best practice is happening with most of the IPT</t>
  </si>
  <si>
    <t>5 - Application of tools, and sharing of best practice is happening across the whole of the IPT</t>
  </si>
  <si>
    <t>Transactional (2020-2021)</t>
  </si>
  <si>
    <t>Developing (2022-2023)</t>
  </si>
  <si>
    <t>Collaborative (2024-2025)</t>
  </si>
  <si>
    <t>Integrated (2026-2027)</t>
  </si>
  <si>
    <t>Enterprise (2028-2030)</t>
  </si>
  <si>
    <t>Setting a clear direction
(Big Picture)</t>
  </si>
  <si>
    <t>The team are not working towards the same future state. None or one of the important elements for team clarity (i.e. strategy, objectives, priorities, decision making structure, and project governance) are in place. The leadership team is not aligned and these differences are obvious to people. There is no link to RDP Enterprise vision, values and outcomes.</t>
  </si>
  <si>
    <t>Some (approx 25%) of the team are working towards the same future state. Two or three of the important elements for clarity (i.e. strategy, objectives, priorities, decision making structure, and project governance) have been agreed but they have not been communicated widely. Leadership are starting to show signs of alignment but differences remain obvious to the team (e.g. different decisions amongst leadership team, organisational siloes). People have seen (but may not remember) the RDP Enterprise vision, values and outcomes but these don't influence day to day work.</t>
  </si>
  <si>
    <t>Most (approx 50%) of the team are working towards the same future state. The important elements for clarity (i.e. strategy, objectives, priorities, decision making structure, and project governance) have been agreed and communicated widely. Leadership are generally aligned but some differences are obvious to the team (e.g. different decisions amongst leadership team, organisational siloes). People know the SMP Alliance vision, values and outcomes and use them for guiding some work.</t>
  </si>
  <si>
    <t xml:space="preserve">A lot of the team (approx 75%) are working towards the same future state. Important elements (i.e. strategy, objectives, priorities, decision making structure, and project governance) have been agreed and communicated widely, and are used to guide day to day work. Leadership are aligned on the majority of matters with a few differences that are obvious to the team (e.g. different decisions amongst leadership team, organisational siloes). </t>
  </si>
  <si>
    <t xml:space="preserve">Everyone in the team is working towards the same future state. They know and pay attention to strategy, objectives, priorities, decision making structure, and project governance and use these to make improvements to their way of working. Leaders have total alignment and shared ownership of these elements with no organisational boundaries.   </t>
  </si>
  <si>
    <t>Roles and responsibilities
(Effective Organisation)</t>
  </si>
  <si>
    <t xml:space="preserve">A high-level or basic team structure was created but it doesn't include everyone and is not widely available yet. </t>
  </si>
  <si>
    <t xml:space="preserve">Core roles were identified and a basic organogram is available to all. Some responsibilities are clear and have been agreed by the leadership team. </t>
  </si>
  <si>
    <t xml:space="preserve">All roles are identified and on an organogram available to all. Responsibilities are clear and captured in a document available to all (e.g. RACI, job descriptions). </t>
  </si>
  <si>
    <t xml:space="preserve">All roles are identified and on an organogram available to all. Responsibilities are clear and captured in a document available to all (e.g. RACI, job descriptions). The team shows their understanding of roles and responsibilities in the way that they work. </t>
  </si>
  <si>
    <t xml:space="preserve">The structure, roles, responsibilities &amp; accountabilities are fully understood for the whole team. Individuals are held to account for their work in a fair and compassionate way. </t>
  </si>
  <si>
    <t>Support to create and maintain a high-performance team 
(Effective Organisation)</t>
  </si>
  <si>
    <t>No high-performance team/behaviour work started. No IBIP Coaches on team. There is little or no engagement between leadership team and IBIP Lead or IBIP Coach.</t>
  </si>
  <si>
    <t xml:space="preserve">A high-performance team/behaviour workstream has been established. IBIP Coaches have been nominated but are not yet 'signed off'. There are some engagement meetings with IBIP Lead/Coach but actions are not implemented and there is no measurement of impacts. </t>
  </si>
  <si>
    <t>A high-performance team/behaviour workstream is up and running, some workshops have been completed. Multiple competent IBIP Coaches are providing standard IBIP services (e.g. Behavioural Observations). Regular engagement meetings with IBIP Lead/Coach are productive, actions are proactively followed up and implemented in a timely manner. Some impact / success measures are captured.</t>
  </si>
  <si>
    <t>Multiple high-performance teams workshops has been completed and are recognised as an important part of team development. Multiple competent IBIP Coaches are consistently providing valuable insights to the team to support development. Actions identified at engagement meetings with IBIP Lead/Coach are implemented and impacts and successes are captured regularly.</t>
  </si>
  <si>
    <t xml:space="preserve">The high-performance workstream focuses on concepts that will help the team consistently achieve excellence. Multiple highly competent, experienced and knowledgeable IBIP Coaches help to deliver interventions in the team and raise standards across the IBIP community by sharing learning and best practice. Successes captured over the long-term highlight excellent performance and can be used to nominate the team for awards. </t>
  </si>
  <si>
    <t>Sponsorship
(Effective Organisation)</t>
  </si>
  <si>
    <t xml:space="preserve">There is no sponsorship high-performing team workstream yet. </t>
  </si>
  <si>
    <t xml:space="preserve">A high-performing team sponsor was named but they could be more proactive and do more to role model desired behaviours. </t>
  </si>
  <si>
    <t xml:space="preserve">The high-performing team sponsor is proactive and role modelling desired behaviours. </t>
  </si>
  <si>
    <t xml:space="preserve">Most of the leadership team could be considered sponsors and role models for high-performing teams work. The leadership team share behavioural good practice with other schemes. </t>
  </si>
  <si>
    <t xml:space="preserve">All of the leadership team are vocal sponsors and role models for high-performing teams work. The leadership team have created an environment where relationships and performance thrive. Innovation and continuous improvement are the norm. </t>
  </si>
  <si>
    <t>Relationships (inc. Relationship Management Plan)
(Culture)</t>
  </si>
  <si>
    <t xml:space="preserve">The leadership have do not have good working relationships yet. Currently, there is no Relationship Management Plan (i.e. a document to capture objectives, performance measurement, roles and responsibilities, behaviours, and ways of working). </t>
  </si>
  <si>
    <t xml:space="preserve">The leadership team have generally good relationships but the relationships lack depth necessary to leverage the benefits (e.g. knowledge of strengths and weaknesses). There is acknowledgement of need for Relationship Management Plan but not fully developed yet. </t>
  </si>
  <si>
    <t xml:space="preserve">The leadership team have very good relationships. As a team, they have got to know each other on a deeper level (e.g. strengths and weaknesses, behavioural preferences). The Relationship Management Plan is in place with formal ownership attributed to the leadership team. </t>
  </si>
  <si>
    <t>The leadership team have built excellent relationships and leverage each others's strengths. There is a clearly defined Relationship Management Plan to support integrated working with formal ownership attributed to leadership team members on behalf of the whole.</t>
  </si>
  <si>
    <t xml:space="preserve">The excellent relationships between leadership team has encouraged the rest of the team to develop deep relationships with colleagues. There is strong investment in proactive relationship management at all levels of the team. </t>
  </si>
  <si>
    <t>Leadership / Enviornment</t>
  </si>
  <si>
    <t>Reporting (including risks)
(Effective Organisation)</t>
  </si>
  <si>
    <t xml:space="preserve">High-performing team/IBIP reports are not produced, resulting in little insight on the state of behavioural embedment across the scheme or programme. Behavioural risks are not captured. </t>
  </si>
  <si>
    <t xml:space="preserve">High-performing team/IBIP reports are submitted most months and capture basic information (e.g. number of workshops completed). Behavioural risks are captured but not considered. </t>
  </si>
  <si>
    <t xml:space="preserve">Detailed high-performing team/IBIP reports are submitted every month. They identify successes and priority areas. Behavioural risks captured and considered. </t>
  </si>
  <si>
    <t xml:space="preserve">Detailed high-performing team/IBIP reports are submitted every month. They identify successes, priority areas, and updates on the impact of interventions or actions that have been implemented. There is a clear Risk Management Plan (including behaviours) and evidence of completed actions. </t>
  </si>
  <si>
    <t>High-quality high-performing team/IBIP reports provide honest, constructive, and valuable insights for the scheme or progamme. These insights support performance improvement by focusing attention on key highlights or areas for concern.  As part of the Risk Management Plan, the strategic impacts of behavioural risks are highlighted and addressed on regular basis.</t>
  </si>
  <si>
    <t>Behavioural Maturity Framework
(Behaviours)</t>
  </si>
  <si>
    <t xml:space="preserve">Minimum understanding and willingness to implement Behavioural Maturity Framework survey, plan, or actions. No Behavioural Improvement Plan created. </t>
  </si>
  <si>
    <t xml:space="preserve">Behavioural Maturity Framework survey has been completed but not utilised to its full potential. Some behavioural improvement actions captured but these are not reviewed or collated into a Behavioural Improvement Plan. </t>
  </si>
  <si>
    <t xml:space="preserve">Behavioural Maturity Framework survey results are considered in depth. A robust Behavioural Maturity Plan was created and regularly reviewed. Some actions are completed with anecdotal evidence of benefits achieved. Stretch targets are not incorporated. </t>
  </si>
  <si>
    <t xml:space="preserve">A high-quality Behavioural Maturity Framework survey is used to understand, monitor and improve team performance. A robust Behavioural Maturity Plan was created and regularly reviewed. The majority of actions are completed with anecdotal evidence of benefit. Stretch targets are incorporated. </t>
  </si>
  <si>
    <t>Behavioural expectations (agreed in Alignment workshop and refined in Behavioural Maturity Framework workshop) are fully embedded as business as usual and are monitored to improve performance through surveys, plans and actions. Behaviours are regularly discussed as a standard agenda item at leadership team meetings. The majority of actions are completed and quantitative benefits are tracked. Improvement ideas are collected from across the team.</t>
  </si>
  <si>
    <t>Behavioural Observations
(Behaviours)</t>
  </si>
  <si>
    <t>Behavioural Observations are completed as instructed by IBIP. Results are noted but not actioned or considered in depth.</t>
  </si>
  <si>
    <t xml:space="preserve">Behavioural Observations are  carried out regularly and the feedback is used to inform team development. Behavioural observation reports are always monitored and analysed by the leadership team to gain insight. </t>
  </si>
  <si>
    <t>Psychological safety
(Mindset)</t>
  </si>
  <si>
    <t xml:space="preserve">People do not feel psychologically safe. They feel they may be embarrassed, rejected, or punished for speaking up. </t>
  </si>
  <si>
    <t xml:space="preserve">Some people (approx 50%) feel psychologically safe. Some people speak up but on occasion people are embarrassed, rejected, or punished. </t>
  </si>
  <si>
    <t>Most people (approx 75%) feel psychologically safe. People offer ideas, ask questions, and raise concerns. Actions may be completed but are not tracked so the benefits are not clear.</t>
  </si>
  <si>
    <t xml:space="preserve">Almost all people (approx 95%) feel psychologically safe. There is a team culture where people offer ideas, ask questions, and raise concerns. These discussions have led to actions that are added to the Behavioural Improvement Plan and completed. There is anecdotal evidence of the benjefits of actions but they are limited quantifiable evidence. </t>
  </si>
  <si>
    <t xml:space="preserve">People feel completely psychologically safe. There is a team culture where people ara encouraged to offer ideas, ask questions, and raise concerns. These discussions have led to actions which are added to the Behavioural Improvement Plan and result in quantifiable benefits. </t>
  </si>
  <si>
    <t>Talent Management
(Culture)</t>
  </si>
  <si>
    <t>There is no succession planning.</t>
  </si>
  <si>
    <t>There is an awareness of the need for succession planning but nothing is currently in place. So, there is a lack of confidence that critical roles will be filled by suitable candidates.</t>
  </si>
  <si>
    <t>There is a succession plan in place for key project roles.</t>
  </si>
  <si>
    <t xml:space="preserve">There is a robust succession plan that is actively utilised. It acts as a long-term development plan for all roles. Some disruption is evident when people leave the team.  </t>
  </si>
  <si>
    <t>The succession plan is used and supports long-term development. There is minimal impact when people change roles.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</si>
</sst>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2" x14ac:knownFonts="1">
    <font>
      <sz val="11"/>
      <color theme="1"/>
      <name val="Calibri"/>
      <family val="2"/>
      <scheme val="minor"/>
    </font>
    <font>
      <sz val="12"/>
      <color theme="1"/>
      <name val="Arial"/>
      <family val="2"/>
    </font>
    <font>
      <sz val="12"/>
      <color theme="1"/>
      <name val="Arial"/>
      <family val="2"/>
    </font>
    <font>
      <b/>
      <sz val="11"/>
      <color theme="1"/>
      <name val="Calibri"/>
      <family val="2"/>
      <scheme val="minor"/>
    </font>
    <font>
      <sz val="10"/>
      <name val="Arial"/>
      <family val="2"/>
    </font>
    <font>
      <sz val="11"/>
      <color theme="1"/>
      <name val="Calibri"/>
      <family val="2"/>
      <scheme val="minor"/>
    </font>
    <font>
      <b/>
      <sz val="16"/>
      <color theme="1"/>
      <name val="Calibri"/>
      <family val="2"/>
      <scheme val="minor"/>
    </font>
    <font>
      <b/>
      <sz val="14"/>
      <color theme="1"/>
      <name val="Calibri"/>
      <family val="2"/>
      <scheme val="minor"/>
    </font>
    <font>
      <sz val="14"/>
      <color theme="1"/>
      <name val="Calibri"/>
      <family val="2"/>
      <scheme val="minor"/>
    </font>
    <font>
      <sz val="10"/>
      <color theme="1"/>
      <name val="Calibri"/>
      <family val="2"/>
      <scheme val="minor"/>
    </font>
    <font>
      <b/>
      <sz val="18"/>
      <color theme="1"/>
      <name val="Calibri"/>
      <family val="2"/>
      <scheme val="minor"/>
    </font>
    <font>
      <sz val="12"/>
      <name val="Arial"/>
      <family val="2"/>
    </font>
    <font>
      <sz val="11"/>
      <name val="Arial"/>
      <family val="2"/>
    </font>
    <font>
      <b/>
      <sz val="14"/>
      <name val="Arial"/>
      <family val="2"/>
    </font>
    <font>
      <b/>
      <sz val="11"/>
      <name val="Arial"/>
      <family val="2"/>
    </font>
    <font>
      <sz val="11"/>
      <color theme="0"/>
      <name val="Arial"/>
      <family val="2"/>
    </font>
    <font>
      <sz val="12"/>
      <color theme="1"/>
      <name val="Calibri"/>
      <family val="2"/>
      <scheme val="minor"/>
    </font>
    <font>
      <b/>
      <sz val="16"/>
      <color theme="0"/>
      <name val="Calibri"/>
      <family val="2"/>
      <scheme val="minor"/>
    </font>
    <font>
      <b/>
      <sz val="18"/>
      <color theme="0"/>
      <name val="Calibri"/>
      <family val="2"/>
      <scheme val="minor"/>
    </font>
    <font>
      <b/>
      <sz val="20"/>
      <color theme="0"/>
      <name val="Calibri"/>
      <family val="2"/>
      <scheme val="minor"/>
    </font>
    <font>
      <sz val="16"/>
      <color theme="0"/>
      <name val="Calibri"/>
      <family val="2"/>
      <scheme val="minor"/>
    </font>
    <font>
      <b/>
      <sz val="16"/>
      <name val="Calibri"/>
      <family val="2"/>
      <scheme val="minor"/>
    </font>
    <font>
      <sz val="12"/>
      <color theme="0"/>
      <name val="Calibri"/>
      <family val="2"/>
      <scheme val="minor"/>
    </font>
    <font>
      <b/>
      <sz val="28"/>
      <name val="Calibri"/>
      <family val="2"/>
      <scheme val="minor"/>
    </font>
    <font>
      <sz val="11"/>
      <color theme="0"/>
      <name val="Calibri"/>
      <family val="2"/>
      <scheme val="minor"/>
    </font>
    <font>
      <sz val="11"/>
      <color theme="1"/>
      <name val="Arial"/>
      <family val="2"/>
    </font>
    <font>
      <b/>
      <sz val="11"/>
      <color theme="1"/>
      <name val="Arial"/>
      <family val="2"/>
    </font>
    <font>
      <b/>
      <sz val="11"/>
      <color theme="0"/>
      <name val="Arial"/>
      <family val="2"/>
    </font>
    <font>
      <sz val="10"/>
      <color rgb="FFFF0000"/>
      <name val="Calibri"/>
      <family val="2"/>
      <scheme val="minor"/>
    </font>
    <font>
      <b/>
      <sz val="18"/>
      <color theme="0"/>
      <name val="Arial"/>
      <family val="2"/>
    </font>
    <font>
      <b/>
      <sz val="14"/>
      <color theme="1"/>
      <name val="Arial"/>
      <family val="2"/>
    </font>
    <font>
      <b/>
      <u/>
      <sz val="11"/>
      <color theme="0"/>
      <name val="Arial"/>
      <family val="2"/>
    </font>
    <font>
      <b/>
      <sz val="48"/>
      <color theme="1"/>
      <name val="Arial"/>
      <family val="2"/>
    </font>
    <font>
      <b/>
      <sz val="20"/>
      <name val="Arial"/>
      <family val="2"/>
    </font>
    <font>
      <b/>
      <sz val="48"/>
      <color theme="1"/>
      <name val="Calibri"/>
      <family val="2"/>
      <scheme val="minor"/>
    </font>
    <font>
      <b/>
      <sz val="26"/>
      <color theme="1"/>
      <name val="Calibri"/>
      <family val="2"/>
      <scheme val="minor"/>
    </font>
    <font>
      <b/>
      <sz val="22"/>
      <color theme="1"/>
      <name val="Calibri"/>
      <family val="2"/>
      <scheme val="minor"/>
    </font>
    <font>
      <b/>
      <sz val="22"/>
      <color rgb="FF002060"/>
      <name val="Calibri"/>
      <family val="2"/>
      <scheme val="minor"/>
    </font>
    <font>
      <b/>
      <sz val="36"/>
      <color rgb="FF002060"/>
      <name val="Calibri"/>
      <family val="2"/>
      <scheme val="minor"/>
    </font>
    <font>
      <b/>
      <sz val="48"/>
      <color rgb="FF002060"/>
      <name val="Arial"/>
      <family val="2"/>
    </font>
    <font>
      <b/>
      <sz val="22"/>
      <color theme="0"/>
      <name val="Arial"/>
      <family val="2"/>
    </font>
    <font>
      <sz val="16"/>
      <color theme="1"/>
      <name val="Calibri"/>
      <family val="2"/>
      <scheme val="minor"/>
    </font>
  </fonts>
  <fills count="30">
    <fill>
      <patternFill patternType="none"/>
    </fill>
    <fill>
      <patternFill patternType="gray125"/>
    </fill>
    <fill>
      <patternFill patternType="solid">
        <fgColor rgb="FFFFFF00"/>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6"/>
        <bgColor indexed="64"/>
      </patternFill>
    </fill>
    <fill>
      <patternFill patternType="solid">
        <fgColor theme="7" tint="0.79998168889431442"/>
        <bgColor indexed="64"/>
      </patternFill>
    </fill>
    <fill>
      <patternFill patternType="solid">
        <fgColor theme="5"/>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4" tint="-0.499984740745262"/>
        <bgColor indexed="64"/>
      </patternFill>
    </fill>
    <fill>
      <patternFill patternType="solid">
        <fgColor theme="4" tint="-0.249977111117893"/>
        <bgColor indexed="64"/>
      </patternFill>
    </fill>
    <fill>
      <patternFill patternType="solid">
        <fgColor rgb="FF00B0B0"/>
        <bgColor indexed="64"/>
      </patternFill>
    </fill>
    <fill>
      <patternFill patternType="solid">
        <fgColor rgb="FFD6EAFF"/>
        <bgColor indexed="64"/>
      </patternFill>
    </fill>
    <fill>
      <patternFill patternType="solid">
        <fgColor rgb="FF97C9FF"/>
        <bgColor indexed="64"/>
      </patternFill>
    </fill>
    <fill>
      <patternFill patternType="solid">
        <fgColor rgb="FF004289"/>
        <bgColor indexed="64"/>
      </patternFill>
    </fill>
    <fill>
      <patternFill patternType="solid">
        <fgColor rgb="FF002E5F"/>
        <bgColor indexed="64"/>
      </patternFill>
    </fill>
    <fill>
      <patternFill patternType="solid">
        <fgColor rgb="FFD5E7F5"/>
        <bgColor indexed="64"/>
      </patternFill>
    </fill>
    <fill>
      <patternFill patternType="solid">
        <fgColor rgb="FFFFC000"/>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2"/>
        <bgColor indexed="64"/>
      </patternFill>
    </fill>
    <fill>
      <patternFill patternType="solid">
        <fgColor rgb="FF00206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style="medium">
        <color indexed="64"/>
      </right>
      <top style="thick">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ck">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auto="1"/>
      </left>
      <right style="double">
        <color auto="1"/>
      </right>
      <top style="double">
        <color auto="1"/>
      </top>
      <bottom/>
      <diagonal/>
    </border>
    <border>
      <left style="double">
        <color auto="1"/>
      </left>
      <right style="double">
        <color auto="1"/>
      </right>
      <top/>
      <bottom/>
      <diagonal/>
    </border>
    <border>
      <left style="double">
        <color auto="1"/>
      </left>
      <right style="double">
        <color auto="1"/>
      </right>
      <top/>
      <bottom style="double">
        <color auto="1"/>
      </bottom>
      <diagonal/>
    </border>
  </borders>
  <cellStyleXfs count="5">
    <xf numFmtId="0" fontId="0" fillId="0" borderId="0"/>
    <xf numFmtId="0" fontId="4" fillId="0" borderId="0"/>
    <xf numFmtId="9" fontId="5" fillId="0" borderId="0" applyFont="0" applyFill="0" applyBorder="0" applyAlignment="0" applyProtection="0"/>
    <xf numFmtId="0" fontId="11" fillId="0" borderId="0"/>
    <xf numFmtId="0" fontId="11" fillId="0" borderId="0"/>
  </cellStyleXfs>
  <cellXfs count="198">
    <xf numFmtId="0" fontId="0" fillId="0" borderId="0" xfId="0"/>
    <xf numFmtId="0" fontId="3" fillId="0" borderId="0" xfId="0" applyFont="1" applyAlignment="1">
      <alignment horizontal="center" vertical="center"/>
    </xf>
    <xf numFmtId="0" fontId="3" fillId="0" borderId="0" xfId="0" applyFont="1"/>
    <xf numFmtId="0" fontId="3" fillId="0" borderId="0" xfId="0" applyFont="1" applyAlignment="1">
      <alignment horizontal="center" vertical="center" wrapText="1"/>
    </xf>
    <xf numFmtId="0" fontId="0" fillId="0" borderId="0" xfId="0" applyAlignment="1">
      <alignment horizontal="left" vertical="center" wrapText="1"/>
    </xf>
    <xf numFmtId="0" fontId="0" fillId="0" borderId="0" xfId="0" applyAlignment="1">
      <alignment horizontal="center" vertical="center" wrapText="1"/>
    </xf>
    <xf numFmtId="0" fontId="0" fillId="0" borderId="0" xfId="0" applyAlignment="1">
      <alignment horizontal="center" wrapText="1"/>
    </xf>
    <xf numFmtId="0" fontId="0" fillId="0" borderId="0" xfId="0" applyAlignment="1">
      <alignment vertical="center"/>
    </xf>
    <xf numFmtId="0" fontId="0" fillId="0" borderId="0" xfId="0" applyAlignment="1">
      <alignment wrapText="1"/>
    </xf>
    <xf numFmtId="0" fontId="0" fillId="0" borderId="0" xfId="0" applyAlignment="1">
      <alignment horizontal="center" vertical="center"/>
    </xf>
    <xf numFmtId="0" fontId="0" fillId="12" borderId="1" xfId="0" applyFill="1" applyBorder="1" applyAlignment="1">
      <alignment horizontal="left" vertical="top" wrapText="1"/>
    </xf>
    <xf numFmtId="0" fontId="0" fillId="11" borderId="1" xfId="0" applyFill="1" applyBorder="1" applyAlignment="1">
      <alignment vertical="top"/>
    </xf>
    <xf numFmtId="0" fontId="0" fillId="9" borderId="1" xfId="0" applyFill="1" applyBorder="1" applyAlignment="1">
      <alignment horizontal="left" vertical="top" wrapText="1"/>
    </xf>
    <xf numFmtId="0" fontId="0" fillId="7" borderId="1" xfId="0" applyFill="1" applyBorder="1" applyAlignment="1">
      <alignment horizontal="left" vertical="top" wrapText="1"/>
    </xf>
    <xf numFmtId="0" fontId="0" fillId="6" borderId="1" xfId="0" applyFill="1" applyBorder="1" applyAlignment="1">
      <alignment horizontal="left" vertical="top" wrapText="1"/>
    </xf>
    <xf numFmtId="0" fontId="0" fillId="0" borderId="4" xfId="0" applyBorder="1"/>
    <xf numFmtId="0" fontId="0" fillId="0" borderId="2" xfId="0" applyBorder="1"/>
    <xf numFmtId="164" fontId="0" fillId="0" borderId="0" xfId="0" applyNumberFormat="1" applyAlignment="1">
      <alignment vertical="center"/>
    </xf>
    <xf numFmtId="164" fontId="0" fillId="0" borderId="0" xfId="0" applyNumberFormat="1" applyAlignment="1">
      <alignment horizontal="center" vertical="center"/>
    </xf>
    <xf numFmtId="164" fontId="7" fillId="13" borderId="14" xfId="0" applyNumberFormat="1" applyFont="1" applyFill="1" applyBorder="1" applyAlignment="1">
      <alignment horizontal="center" vertical="center" wrapText="1"/>
    </xf>
    <xf numFmtId="0" fontId="6" fillId="0" borderId="0" xfId="0" applyFont="1" applyAlignment="1">
      <alignment vertical="center" wrapText="1"/>
    </xf>
    <xf numFmtId="164" fontId="10" fillId="0" borderId="0" xfId="0" applyNumberFormat="1" applyFont="1" applyAlignment="1">
      <alignment horizontal="center" vertical="center"/>
    </xf>
    <xf numFmtId="0" fontId="7" fillId="12" borderId="16" xfId="0" applyFont="1" applyFill="1" applyBorder="1" applyAlignment="1">
      <alignment horizontal="center" vertical="center" wrapText="1"/>
    </xf>
    <xf numFmtId="0" fontId="7" fillId="12" borderId="17" xfId="0" applyFont="1" applyFill="1" applyBorder="1" applyAlignment="1">
      <alignment horizontal="center" vertical="center" wrapText="1"/>
    </xf>
    <xf numFmtId="0" fontId="0" fillId="14" borderId="10" xfId="0" applyFill="1" applyBorder="1" applyAlignment="1">
      <alignment horizontal="center" vertical="center"/>
    </xf>
    <xf numFmtId="0" fontId="0" fillId="14" borderId="1" xfId="0" applyFill="1" applyBorder="1" applyAlignment="1">
      <alignment horizontal="center" vertical="center"/>
    </xf>
    <xf numFmtId="0" fontId="0" fillId="14" borderId="3" xfId="0" applyFill="1" applyBorder="1" applyAlignment="1">
      <alignment horizontal="center" vertical="center"/>
    </xf>
    <xf numFmtId="0" fontId="0" fillId="14" borderId="9" xfId="0" applyFill="1" applyBorder="1" applyAlignment="1">
      <alignment horizontal="center" vertical="center"/>
    </xf>
    <xf numFmtId="0" fontId="0" fillId="14" borderId="11" xfId="0" applyFill="1" applyBorder="1" applyAlignment="1">
      <alignment horizontal="center" vertical="center"/>
    </xf>
    <xf numFmtId="0" fontId="0" fillId="14" borderId="29" xfId="0" applyFill="1" applyBorder="1" applyAlignment="1">
      <alignment horizontal="center" vertical="center"/>
    </xf>
    <xf numFmtId="0" fontId="0" fillId="14" borderId="12" xfId="0" applyFill="1" applyBorder="1" applyAlignment="1">
      <alignment horizontal="center" vertical="center"/>
    </xf>
    <xf numFmtId="0" fontId="0" fillId="14" borderId="8" xfId="0" applyFill="1" applyBorder="1" applyAlignment="1">
      <alignment horizontal="center" vertical="center"/>
    </xf>
    <xf numFmtId="0" fontId="7" fillId="2" borderId="14" xfId="0" applyFont="1" applyFill="1" applyBorder="1" applyAlignment="1">
      <alignment horizontal="center" vertical="center" wrapText="1"/>
    </xf>
    <xf numFmtId="0" fontId="7" fillId="12" borderId="28" xfId="0" applyFont="1" applyFill="1" applyBorder="1" applyAlignment="1">
      <alignment horizontal="center" vertical="center" wrapText="1"/>
    </xf>
    <xf numFmtId="9" fontId="0" fillId="14" borderId="19" xfId="2" applyFont="1" applyFill="1" applyBorder="1" applyAlignment="1">
      <alignment horizontal="center" vertical="center"/>
    </xf>
    <xf numFmtId="9" fontId="0" fillId="14" borderId="20" xfId="2" applyFont="1" applyFill="1" applyBorder="1" applyAlignment="1">
      <alignment horizontal="center" vertical="center"/>
    </xf>
    <xf numFmtId="9" fontId="0" fillId="14" borderId="32" xfId="2" applyFont="1" applyFill="1" applyBorder="1" applyAlignment="1">
      <alignment horizontal="center" vertical="center"/>
    </xf>
    <xf numFmtId="9" fontId="0" fillId="14" borderId="21" xfId="2" applyFont="1" applyFill="1" applyBorder="1" applyAlignment="1">
      <alignment horizontal="center" vertical="center"/>
    </xf>
    <xf numFmtId="0" fontId="7" fillId="12" borderId="34" xfId="0" applyFont="1" applyFill="1" applyBorder="1" applyAlignment="1">
      <alignment horizontal="center" vertical="center" wrapText="1"/>
    </xf>
    <xf numFmtId="0" fontId="3" fillId="14" borderId="36" xfId="0" applyFont="1" applyFill="1" applyBorder="1" applyAlignment="1">
      <alignment horizontal="center" vertical="center"/>
    </xf>
    <xf numFmtId="164" fontId="7" fillId="2" borderId="1" xfId="0" applyNumberFormat="1" applyFont="1" applyFill="1" applyBorder="1" applyAlignment="1">
      <alignment horizontal="center" vertical="top" wrapText="1"/>
    </xf>
    <xf numFmtId="0" fontId="8" fillId="0" borderId="0" xfId="0" applyFont="1" applyAlignment="1">
      <alignment wrapText="1"/>
    </xf>
    <xf numFmtId="0" fontId="8" fillId="0" borderId="0" xfId="0" applyFont="1" applyAlignment="1">
      <alignment vertical="top" wrapText="1"/>
    </xf>
    <xf numFmtId="0" fontId="8" fillId="0" borderId="0" xfId="0" applyFont="1"/>
    <xf numFmtId="0" fontId="8" fillId="0" borderId="4" xfId="0" applyFont="1" applyBorder="1" applyAlignment="1">
      <alignment vertical="top"/>
    </xf>
    <xf numFmtId="0" fontId="18" fillId="17" borderId="16" xfId="0" applyFont="1" applyFill="1" applyBorder="1" applyAlignment="1">
      <alignment horizontal="center" vertical="center" wrapText="1"/>
    </xf>
    <xf numFmtId="0" fontId="18" fillId="17" borderId="17" xfId="0" applyFont="1" applyFill="1" applyBorder="1" applyAlignment="1">
      <alignment horizontal="center" vertical="center" wrapText="1"/>
    </xf>
    <xf numFmtId="0" fontId="18" fillId="17" borderId="28" xfId="0" applyFont="1" applyFill="1" applyBorder="1" applyAlignment="1">
      <alignment horizontal="center" vertical="center" wrapText="1"/>
    </xf>
    <xf numFmtId="0" fontId="7" fillId="15" borderId="14" xfId="0" applyFont="1" applyFill="1" applyBorder="1" applyAlignment="1">
      <alignment horizontal="center" vertical="center" wrapText="1"/>
    </xf>
    <xf numFmtId="0" fontId="7" fillId="15" borderId="18" xfId="0" applyFont="1" applyFill="1" applyBorder="1" applyAlignment="1">
      <alignment horizontal="center" vertical="center" wrapText="1"/>
    </xf>
    <xf numFmtId="164" fontId="7" fillId="2" borderId="1" xfId="0" applyNumberFormat="1" applyFont="1" applyFill="1" applyBorder="1" applyAlignment="1">
      <alignment horizontal="center" vertical="center" wrapText="1"/>
    </xf>
    <xf numFmtId="0" fontId="8" fillId="0" borderId="0" xfId="0" applyFont="1" applyAlignment="1">
      <alignment vertical="center" wrapText="1"/>
    </xf>
    <xf numFmtId="0" fontId="8" fillId="0" borderId="4" xfId="0" applyFont="1" applyBorder="1" applyAlignment="1">
      <alignment vertical="center"/>
    </xf>
    <xf numFmtId="0" fontId="8" fillId="0" borderId="1" xfId="0" applyFont="1" applyBorder="1" applyAlignment="1">
      <alignment vertical="center"/>
    </xf>
    <xf numFmtId="164" fontId="19" fillId="17" borderId="5" xfId="0" applyNumberFormat="1" applyFont="1" applyFill="1" applyBorder="1" applyAlignment="1">
      <alignment horizontal="center" vertical="center"/>
    </xf>
    <xf numFmtId="0" fontId="7" fillId="18" borderId="1" xfId="0" applyFont="1" applyFill="1" applyBorder="1" applyAlignment="1">
      <alignment horizontal="center" vertical="center" wrapText="1"/>
    </xf>
    <xf numFmtId="0" fontId="16" fillId="0" borderId="22" xfId="0" applyFont="1" applyBorder="1" applyAlignment="1">
      <alignment horizontal="left" vertical="center" wrapText="1"/>
    </xf>
    <xf numFmtId="0" fontId="16" fillId="0" borderId="23" xfId="0" applyFont="1" applyBorder="1" applyAlignment="1">
      <alignment horizontal="left" vertical="center" wrapText="1"/>
    </xf>
    <xf numFmtId="0" fontId="16" fillId="0" borderId="24" xfId="0" applyFont="1" applyBorder="1" applyAlignment="1">
      <alignment horizontal="left" vertical="center" wrapText="1"/>
    </xf>
    <xf numFmtId="0" fontId="0" fillId="10" borderId="25" xfId="0" applyFill="1" applyBorder="1" applyAlignment="1">
      <alignment horizontal="center" vertical="center" wrapText="1"/>
    </xf>
    <xf numFmtId="0" fontId="0" fillId="8" borderId="26" xfId="0" applyFill="1" applyBorder="1" applyAlignment="1">
      <alignment horizontal="center" vertical="center" wrapText="1"/>
    </xf>
    <xf numFmtId="0" fontId="0" fillId="3" borderId="26" xfId="0" applyFill="1" applyBorder="1" applyAlignment="1">
      <alignment horizontal="center" vertical="center" wrapText="1"/>
    </xf>
    <xf numFmtId="0" fontId="0" fillId="4" borderId="26" xfId="0" applyFill="1" applyBorder="1" applyAlignment="1">
      <alignment horizontal="center" vertical="center" wrapText="1"/>
    </xf>
    <xf numFmtId="0" fontId="0" fillId="5" borderId="27" xfId="0" applyFill="1" applyBorder="1" applyAlignment="1">
      <alignment horizontal="center" vertical="center" wrapText="1"/>
    </xf>
    <xf numFmtId="0" fontId="23" fillId="0" borderId="0" xfId="0" applyFont="1" applyAlignment="1">
      <alignment horizontal="center" vertical="center"/>
    </xf>
    <xf numFmtId="0" fontId="16" fillId="0" borderId="1" xfId="0" applyFont="1" applyBorder="1" applyAlignment="1">
      <alignment vertical="center"/>
    </xf>
    <xf numFmtId="0" fontId="7" fillId="18" borderId="14" xfId="0" applyFont="1" applyFill="1" applyBorder="1" applyAlignment="1">
      <alignment horizontal="center" vertical="center" wrapText="1"/>
    </xf>
    <xf numFmtId="164" fontId="19" fillId="18" borderId="5" xfId="0" applyNumberFormat="1" applyFont="1" applyFill="1" applyBorder="1" applyAlignment="1">
      <alignment horizontal="center" vertical="center"/>
    </xf>
    <xf numFmtId="0" fontId="25" fillId="0" borderId="0" xfId="0" applyFont="1"/>
    <xf numFmtId="0" fontId="26" fillId="0" borderId="1" xfId="0" applyFont="1" applyBorder="1" applyAlignment="1">
      <alignment horizontal="center" vertical="center" wrapText="1"/>
    </xf>
    <xf numFmtId="0" fontId="26" fillId="0" borderId="1" xfId="0" applyFont="1" applyBorder="1" applyAlignment="1">
      <alignment horizontal="center" wrapText="1"/>
    </xf>
    <xf numFmtId="0" fontId="26" fillId="0" borderId="1" xfId="0" quotePrefix="1" applyFont="1" applyBorder="1" applyAlignment="1">
      <alignment horizontal="center" vertical="center" wrapText="1"/>
    </xf>
    <xf numFmtId="0" fontId="26" fillId="0" borderId="0" xfId="0" quotePrefix="1" applyFont="1" applyAlignment="1">
      <alignment horizontal="center" vertical="center" wrapText="1"/>
    </xf>
    <xf numFmtId="0" fontId="26" fillId="0" borderId="0" xfId="0" applyFont="1" applyAlignment="1">
      <alignment horizontal="center" vertical="center" wrapText="1"/>
    </xf>
    <xf numFmtId="0" fontId="12" fillId="19" borderId="20" xfId="0" applyFont="1" applyFill="1" applyBorder="1" applyAlignment="1">
      <alignment vertical="center" wrapText="1"/>
    </xf>
    <xf numFmtId="0" fontId="25" fillId="0" borderId="1" xfId="0" applyFont="1" applyBorder="1" applyAlignment="1">
      <alignment horizontal="left" vertical="center" wrapText="1"/>
    </xf>
    <xf numFmtId="0" fontId="12" fillId="0" borderId="31" xfId="0" applyFont="1" applyBorder="1" applyAlignment="1">
      <alignment vertical="center" wrapText="1"/>
    </xf>
    <xf numFmtId="9" fontId="26" fillId="0" borderId="0" xfId="2" applyFont="1" applyBorder="1" applyAlignment="1">
      <alignment horizontal="left" vertical="center"/>
    </xf>
    <xf numFmtId="0" fontId="25" fillId="0" borderId="0" xfId="0" applyFont="1" applyAlignment="1">
      <alignment wrapText="1"/>
    </xf>
    <xf numFmtId="0" fontId="12" fillId="20" borderId="20" xfId="0" applyFont="1" applyFill="1" applyBorder="1" applyAlignment="1">
      <alignment vertical="center" wrapText="1"/>
    </xf>
    <xf numFmtId="0" fontId="12" fillId="20" borderId="20" xfId="0" applyFont="1" applyFill="1" applyBorder="1" applyAlignment="1">
      <alignment horizontal="left" vertical="center" wrapText="1"/>
    </xf>
    <xf numFmtId="0" fontId="15" fillId="21" borderId="20" xfId="0" applyFont="1" applyFill="1" applyBorder="1" applyAlignment="1">
      <alignment vertical="center" wrapText="1"/>
    </xf>
    <xf numFmtId="0" fontId="15" fillId="0" borderId="31" xfId="0" applyFont="1" applyBorder="1" applyAlignment="1">
      <alignment vertical="center" wrapText="1"/>
    </xf>
    <xf numFmtId="9" fontId="27" fillId="0" borderId="0" xfId="2" applyFont="1" applyBorder="1" applyAlignment="1">
      <alignment horizontal="left" vertical="center"/>
    </xf>
    <xf numFmtId="0" fontId="15" fillId="22" borderId="20" xfId="0" applyFont="1" applyFill="1" applyBorder="1" applyAlignment="1">
      <alignment vertical="center" wrapText="1"/>
    </xf>
    <xf numFmtId="0" fontId="27" fillId="0" borderId="0" xfId="0" applyFont="1" applyAlignment="1">
      <alignment horizontal="center" vertical="center"/>
    </xf>
    <xf numFmtId="0" fontId="15" fillId="0" borderId="0" xfId="0" applyFont="1" applyAlignment="1">
      <alignment vertical="center" wrapText="1"/>
    </xf>
    <xf numFmtId="0" fontId="15" fillId="0" borderId="0" xfId="0" applyFont="1" applyAlignment="1">
      <alignment horizontal="center" vertical="center" wrapText="1"/>
    </xf>
    <xf numFmtId="9" fontId="26" fillId="0" borderId="0" xfId="2" applyFont="1" applyFill="1" applyBorder="1" applyAlignment="1">
      <alignment horizontal="center" vertical="center"/>
    </xf>
    <xf numFmtId="0" fontId="26" fillId="23" borderId="1" xfId="0" applyFont="1" applyFill="1" applyBorder="1" applyAlignment="1">
      <alignment horizontal="center" wrapText="1"/>
    </xf>
    <xf numFmtId="0" fontId="26" fillId="24" borderId="1" xfId="0" applyFont="1" applyFill="1" applyBorder="1" applyAlignment="1">
      <alignment horizontal="center" vertical="center"/>
    </xf>
    <xf numFmtId="0" fontId="25" fillId="0" borderId="0" xfId="0" applyFont="1" applyAlignment="1">
      <alignment horizontal="center"/>
    </xf>
    <xf numFmtId="0" fontId="25" fillId="0" borderId="0" xfId="0" applyFont="1" applyAlignment="1">
      <alignment vertical="top"/>
    </xf>
    <xf numFmtId="0" fontId="26" fillId="0" borderId="0" xfId="0" applyFont="1" applyAlignment="1">
      <alignment vertical="top" wrapText="1"/>
    </xf>
    <xf numFmtId="0" fontId="25" fillId="0" borderId="0" xfId="0" applyFont="1" applyAlignment="1">
      <alignment vertical="top" wrapText="1"/>
    </xf>
    <xf numFmtId="0" fontId="29" fillId="17" borderId="1" xfId="0" applyFont="1" applyFill="1" applyBorder="1" applyAlignment="1">
      <alignment horizontal="center" vertical="top" wrapText="1"/>
    </xf>
    <xf numFmtId="0" fontId="25" fillId="0" borderId="4" xfId="0" applyFont="1" applyBorder="1" applyAlignment="1">
      <alignment vertical="top"/>
    </xf>
    <xf numFmtId="0" fontId="4" fillId="0" borderId="0" xfId="0" applyFont="1" applyAlignment="1">
      <alignment horizontal="left" vertical="top"/>
    </xf>
    <xf numFmtId="0" fontId="25" fillId="0" borderId="0" xfId="0" applyFont="1" applyAlignment="1">
      <alignment horizontal="center" vertical="top"/>
    </xf>
    <xf numFmtId="0" fontId="26" fillId="0" borderId="0" xfId="0" applyFont="1" applyAlignment="1">
      <alignment horizontal="center" vertical="top" wrapText="1"/>
    </xf>
    <xf numFmtId="0" fontId="25" fillId="0" borderId="0" xfId="0" applyFont="1" applyAlignment="1">
      <alignment horizontal="center" vertical="top" wrapText="1"/>
    </xf>
    <xf numFmtId="0" fontId="29" fillId="17" borderId="1" xfId="0" applyFont="1" applyFill="1" applyBorder="1" applyAlignment="1">
      <alignment horizontal="center" vertical="center" wrapText="1"/>
    </xf>
    <xf numFmtId="0" fontId="25" fillId="25" borderId="0" xfId="0" applyFont="1" applyFill="1" applyAlignment="1">
      <alignment vertical="top"/>
    </xf>
    <xf numFmtId="0" fontId="25" fillId="0" borderId="0" xfId="0" applyFont="1" applyAlignment="1">
      <alignment vertical="top" textRotation="90"/>
    </xf>
    <xf numFmtId="164" fontId="25" fillId="0" borderId="0" xfId="0" applyNumberFormat="1" applyFont="1" applyAlignment="1">
      <alignment vertical="top"/>
    </xf>
    <xf numFmtId="0" fontId="26" fillId="25" borderId="0" xfId="0" applyFont="1" applyFill="1" applyAlignment="1">
      <alignment vertical="top" wrapText="1"/>
    </xf>
    <xf numFmtId="0" fontId="25" fillId="25" borderId="0" xfId="0" applyFont="1" applyFill="1" applyAlignment="1">
      <alignment horizontal="center" vertical="top"/>
    </xf>
    <xf numFmtId="0" fontId="15" fillId="25" borderId="0" xfId="0" applyFont="1" applyFill="1" applyAlignment="1">
      <alignment horizontal="center" vertical="top" wrapText="1"/>
    </xf>
    <xf numFmtId="0" fontId="26" fillId="25" borderId="0" xfId="0" applyFont="1" applyFill="1" applyAlignment="1">
      <alignment horizontal="center" vertical="top" wrapText="1"/>
    </xf>
    <xf numFmtId="0" fontId="4" fillId="25" borderId="0" xfId="0" applyFont="1" applyFill="1" applyAlignment="1">
      <alignment horizontal="left" vertical="top"/>
    </xf>
    <xf numFmtId="0" fontId="25" fillId="25" borderId="0" xfId="0" applyFont="1" applyFill="1" applyAlignment="1">
      <alignment horizontal="center" vertical="top" wrapText="1"/>
    </xf>
    <xf numFmtId="49" fontId="30" fillId="26" borderId="1" xfId="0" applyNumberFormat="1" applyFont="1" applyFill="1" applyBorder="1" applyAlignment="1">
      <alignment horizontal="center" vertical="center" wrapText="1"/>
    </xf>
    <xf numFmtId="164" fontId="30" fillId="26" borderId="1" xfId="0" applyNumberFormat="1" applyFont="1" applyFill="1" applyBorder="1" applyAlignment="1">
      <alignment horizontal="center" vertical="center" wrapText="1"/>
    </xf>
    <xf numFmtId="164" fontId="32" fillId="25" borderId="1" xfId="0" applyNumberFormat="1" applyFont="1" applyFill="1" applyBorder="1" applyAlignment="1">
      <alignment horizontal="center" vertical="center" wrapText="1"/>
    </xf>
    <xf numFmtId="0" fontId="13" fillId="0" borderId="1" xfId="0" applyFont="1" applyBorder="1" applyAlignment="1">
      <alignment horizontal="center" vertical="center" wrapText="1"/>
    </xf>
    <xf numFmtId="0" fontId="12" fillId="0" borderId="1" xfId="0" applyFont="1" applyBorder="1" applyAlignment="1">
      <alignment vertical="top" wrapText="1"/>
    </xf>
    <xf numFmtId="0" fontId="12" fillId="0" borderId="1" xfId="1" applyFont="1" applyBorder="1" applyAlignment="1">
      <alignment vertical="top" wrapText="1"/>
    </xf>
    <xf numFmtId="0" fontId="7" fillId="0" borderId="0" xfId="0" applyFont="1" applyAlignment="1">
      <alignment wrapText="1"/>
    </xf>
    <xf numFmtId="0" fontId="35" fillId="0" borderId="0" xfId="0" applyFont="1" applyAlignment="1">
      <alignment wrapText="1"/>
    </xf>
    <xf numFmtId="0" fontId="36" fillId="0" borderId="0" xfId="0" applyFont="1" applyAlignment="1">
      <alignment wrapText="1"/>
    </xf>
    <xf numFmtId="0" fontId="38" fillId="0" borderId="40" xfId="0" applyFont="1" applyBorder="1" applyAlignment="1">
      <alignment wrapText="1"/>
    </xf>
    <xf numFmtId="0" fontId="38" fillId="0" borderId="41" xfId="0" applyFont="1" applyBorder="1" applyAlignment="1">
      <alignment wrapText="1"/>
    </xf>
    <xf numFmtId="0" fontId="36" fillId="0" borderId="41" xfId="0" applyFont="1" applyBorder="1" applyAlignment="1">
      <alignment wrapText="1"/>
    </xf>
    <xf numFmtId="0" fontId="33" fillId="28" borderId="1" xfId="0" applyFont="1" applyFill="1" applyBorder="1" applyAlignment="1">
      <alignment horizontal="center" vertical="center" wrapText="1"/>
    </xf>
    <xf numFmtId="0" fontId="29" fillId="17" borderId="3" xfId="0" applyFont="1" applyFill="1" applyBorder="1" applyAlignment="1">
      <alignment horizontal="center" vertical="top" wrapText="1"/>
    </xf>
    <xf numFmtId="0" fontId="27" fillId="17" borderId="3" xfId="0" applyFont="1" applyFill="1" applyBorder="1" applyAlignment="1">
      <alignment horizontal="center" vertical="top" wrapText="1"/>
    </xf>
    <xf numFmtId="49" fontId="30" fillId="27" borderId="3" xfId="0" applyNumberFormat="1" applyFont="1" applyFill="1" applyBorder="1" applyAlignment="1">
      <alignment horizontal="center" vertical="top" wrapText="1"/>
    </xf>
    <xf numFmtId="164" fontId="30" fillId="27" borderId="3" xfId="0" applyNumberFormat="1" applyFont="1" applyFill="1" applyBorder="1" applyAlignment="1">
      <alignment horizontal="center" vertical="top" wrapText="1"/>
    </xf>
    <xf numFmtId="0" fontId="34" fillId="0" borderId="20" xfId="0" applyFont="1" applyBorder="1" applyAlignment="1">
      <alignment horizontal="center" vertical="center"/>
    </xf>
    <xf numFmtId="0" fontId="29" fillId="17" borderId="20" xfId="0" applyFont="1" applyFill="1" applyBorder="1" applyAlignment="1">
      <alignment horizontal="center" vertical="center" wrapText="1"/>
    </xf>
    <xf numFmtId="0" fontId="40" fillId="16" borderId="1" xfId="0" applyFont="1" applyFill="1" applyBorder="1" applyAlignment="1">
      <alignment horizontal="center" vertical="center" wrapText="1"/>
    </xf>
    <xf numFmtId="0" fontId="6" fillId="0" borderId="41" xfId="0" applyFont="1" applyBorder="1" applyAlignment="1">
      <alignment wrapText="1"/>
    </xf>
    <xf numFmtId="0" fontId="41" fillId="0" borderId="41" xfId="0" applyFont="1" applyBorder="1" applyAlignment="1">
      <alignment vertical="top" wrapText="1"/>
    </xf>
    <xf numFmtId="0" fontId="41" fillId="0" borderId="41" xfId="0" applyFont="1" applyBorder="1" applyAlignment="1">
      <alignment wrapText="1"/>
    </xf>
    <xf numFmtId="0" fontId="0" fillId="0" borderId="41" xfId="0" applyBorder="1"/>
    <xf numFmtId="0" fontId="0" fillId="0" borderId="41" xfId="0" applyBorder="1" applyAlignment="1">
      <alignment horizontal="right"/>
    </xf>
    <xf numFmtId="0" fontId="0" fillId="0" borderId="42" xfId="0" applyBorder="1" applyAlignment="1">
      <alignment horizontal="right"/>
    </xf>
    <xf numFmtId="0" fontId="3" fillId="29" borderId="0" xfId="0" applyFont="1" applyFill="1"/>
    <xf numFmtId="14" fontId="0" fillId="0" borderId="0" xfId="0" applyNumberFormat="1"/>
    <xf numFmtId="0" fontId="2" fillId="0" borderId="1" xfId="0" applyFont="1" applyBorder="1" applyAlignment="1" applyProtection="1">
      <alignment vertical="top" wrapText="1"/>
      <protection locked="0"/>
    </xf>
    <xf numFmtId="0" fontId="39" fillId="25" borderId="2" xfId="0" applyFont="1" applyFill="1" applyBorder="1" applyAlignment="1">
      <alignment horizontal="center" vertical="top"/>
    </xf>
    <xf numFmtId="0" fontId="37" fillId="0" borderId="0" xfId="0" applyFont="1" applyAlignment="1">
      <alignment horizontal="left" wrapText="1"/>
    </xf>
    <xf numFmtId="0" fontId="10" fillId="0" borderId="0" xfId="0" applyFont="1" applyAlignment="1">
      <alignment horizontal="left" wrapText="1"/>
    </xf>
    <xf numFmtId="0" fontId="14" fillId="20" borderId="3" xfId="0" applyFont="1" applyFill="1" applyBorder="1" applyAlignment="1">
      <alignment horizontal="center" vertical="center"/>
    </xf>
    <xf numFmtId="0" fontId="14" fillId="20" borderId="38" xfId="0" applyFont="1" applyFill="1" applyBorder="1" applyAlignment="1">
      <alignment horizontal="center" vertical="center"/>
    </xf>
    <xf numFmtId="0" fontId="14" fillId="20" borderId="39" xfId="0" applyFont="1" applyFill="1" applyBorder="1" applyAlignment="1">
      <alignment horizontal="center" vertical="center"/>
    </xf>
    <xf numFmtId="9" fontId="26" fillId="0" borderId="1" xfId="2" applyFont="1" applyBorder="1" applyAlignment="1">
      <alignment horizontal="left" vertical="center"/>
    </xf>
    <xf numFmtId="0" fontId="0" fillId="0" borderId="1" xfId="0" applyBorder="1" applyAlignment="1">
      <alignment horizontal="center" vertical="center" wrapText="1"/>
    </xf>
    <xf numFmtId="0" fontId="14" fillId="19" borderId="3" xfId="0" applyFont="1" applyFill="1" applyBorder="1" applyAlignment="1">
      <alignment horizontal="center" vertical="center"/>
    </xf>
    <xf numFmtId="0" fontId="14" fillId="19" borderId="38" xfId="0" applyFont="1" applyFill="1" applyBorder="1" applyAlignment="1">
      <alignment horizontal="center" vertical="center"/>
    </xf>
    <xf numFmtId="0" fontId="14" fillId="19" borderId="39" xfId="0" applyFont="1" applyFill="1" applyBorder="1" applyAlignment="1">
      <alignment horizontal="center" vertical="center"/>
    </xf>
    <xf numFmtId="0" fontId="27" fillId="21" borderId="3" xfId="0" applyFont="1" applyFill="1" applyBorder="1" applyAlignment="1">
      <alignment horizontal="center" vertical="center"/>
    </xf>
    <xf numFmtId="0" fontId="27" fillId="21" borderId="38" xfId="0" applyFont="1" applyFill="1" applyBorder="1" applyAlignment="1">
      <alignment horizontal="center" vertical="center"/>
    </xf>
    <xf numFmtId="0" fontId="27" fillId="21" borderId="39" xfId="0" applyFont="1" applyFill="1" applyBorder="1" applyAlignment="1">
      <alignment horizontal="center" vertical="center"/>
    </xf>
    <xf numFmtId="9" fontId="27" fillId="0" borderId="1" xfId="2" applyFont="1" applyBorder="1" applyAlignment="1">
      <alignment horizontal="left" vertical="center"/>
    </xf>
    <xf numFmtId="0" fontId="27" fillId="22" borderId="3" xfId="0" applyFont="1" applyFill="1" applyBorder="1" applyAlignment="1">
      <alignment horizontal="center" vertical="center"/>
    </xf>
    <xf numFmtId="0" fontId="27" fillId="22" borderId="38" xfId="0" applyFont="1" applyFill="1" applyBorder="1" applyAlignment="1">
      <alignment horizontal="center" vertical="center"/>
    </xf>
    <xf numFmtId="0" fontId="27" fillId="22" borderId="39" xfId="0" applyFont="1" applyFill="1" applyBorder="1" applyAlignment="1">
      <alignment horizontal="center" vertical="center"/>
    </xf>
    <xf numFmtId="0" fontId="25" fillId="0" borderId="3" xfId="0" applyFont="1" applyBorder="1" applyAlignment="1">
      <alignment horizontal="center" vertical="center"/>
    </xf>
    <xf numFmtId="0" fontId="25" fillId="0" borderId="38" xfId="0" applyFont="1" applyBorder="1" applyAlignment="1">
      <alignment horizontal="center" vertical="center"/>
    </xf>
    <xf numFmtId="0" fontId="25" fillId="0" borderId="39" xfId="0" applyFont="1" applyBorder="1" applyAlignment="1">
      <alignment horizontal="center" vertical="center"/>
    </xf>
    <xf numFmtId="0" fontId="25" fillId="0" borderId="1" xfId="0" applyFont="1" applyBorder="1" applyAlignment="1">
      <alignment horizontal="left" wrapText="1"/>
    </xf>
    <xf numFmtId="0" fontId="12" fillId="0" borderId="3" xfId="0" applyFont="1" applyBorder="1" applyAlignment="1">
      <alignment horizontal="center"/>
    </xf>
    <xf numFmtId="0" fontId="12" fillId="0" borderId="39" xfId="0" applyFont="1" applyBorder="1" applyAlignment="1">
      <alignment horizontal="center"/>
    </xf>
    <xf numFmtId="0" fontId="25" fillId="0" borderId="3" xfId="0" applyFont="1" applyBorder="1" applyAlignment="1">
      <alignment horizontal="left" vertical="center"/>
    </xf>
    <xf numFmtId="0" fontId="25" fillId="0" borderId="38" xfId="0" applyFont="1" applyBorder="1" applyAlignment="1">
      <alignment horizontal="left" vertical="center"/>
    </xf>
    <xf numFmtId="0" fontId="25" fillId="0" borderId="39" xfId="0" applyFont="1" applyBorder="1" applyAlignment="1">
      <alignment horizontal="left" vertical="center"/>
    </xf>
    <xf numFmtId="0" fontId="26" fillId="23" borderId="1" xfId="0" applyFont="1" applyFill="1" applyBorder="1" applyAlignment="1">
      <alignment horizontal="center" vertical="center"/>
    </xf>
    <xf numFmtId="0" fontId="14" fillId="0" borderId="3" xfId="0" applyFont="1" applyBorder="1" applyAlignment="1">
      <alignment horizontal="center" vertical="center"/>
    </xf>
    <xf numFmtId="0" fontId="14" fillId="0" borderId="39" xfId="0" applyFont="1" applyBorder="1" applyAlignment="1">
      <alignment horizontal="center" vertical="center"/>
    </xf>
    <xf numFmtId="0" fontId="0" fillId="0" borderId="0" xfId="0" applyAlignment="1">
      <alignment horizontal="center"/>
    </xf>
    <xf numFmtId="0" fontId="17" fillId="16" borderId="6" xfId="0" applyFont="1" applyFill="1" applyBorder="1" applyAlignment="1">
      <alignment horizontal="center" vertical="center" wrapText="1"/>
    </xf>
    <xf numFmtId="0" fontId="17" fillId="16" borderId="7" xfId="0" applyFont="1" applyFill="1" applyBorder="1" applyAlignment="1">
      <alignment horizontal="center" vertical="center" wrapText="1"/>
    </xf>
    <xf numFmtId="0" fontId="21" fillId="18" borderId="6" xfId="0" applyFont="1" applyFill="1" applyBorder="1" applyAlignment="1">
      <alignment horizontal="center" vertical="center" wrapText="1"/>
    </xf>
    <xf numFmtId="0" fontId="21" fillId="18" borderId="7" xfId="0" applyFont="1" applyFill="1" applyBorder="1" applyAlignment="1">
      <alignment horizontal="center" vertical="center" wrapText="1"/>
    </xf>
    <xf numFmtId="0" fontId="22" fillId="16" borderId="1" xfId="0" applyFont="1" applyFill="1" applyBorder="1" applyAlignment="1">
      <alignment horizontal="center" vertical="center"/>
    </xf>
    <xf numFmtId="0" fontId="18" fillId="16" borderId="35" xfId="0" applyFont="1" applyFill="1" applyBorder="1" applyAlignment="1">
      <alignment horizontal="center" vertical="center" wrapText="1"/>
    </xf>
    <xf numFmtId="0" fontId="18" fillId="16" borderId="30" xfId="0" applyFont="1" applyFill="1" applyBorder="1" applyAlignment="1">
      <alignment horizontal="center" vertical="center" wrapText="1"/>
    </xf>
    <xf numFmtId="0" fontId="18" fillId="16" borderId="33" xfId="0" applyFont="1" applyFill="1" applyBorder="1" applyAlignment="1">
      <alignment horizontal="center" vertical="center" wrapText="1"/>
    </xf>
    <xf numFmtId="0" fontId="9" fillId="0" borderId="9" xfId="0" applyFont="1" applyBorder="1" applyAlignment="1">
      <alignment horizontal="left" vertical="top" wrapText="1"/>
    </xf>
    <xf numFmtId="0" fontId="9" fillId="0" borderId="11" xfId="0" applyFont="1" applyBorder="1" applyAlignment="1">
      <alignment horizontal="left" vertical="top" wrapText="1"/>
    </xf>
    <xf numFmtId="0" fontId="9" fillId="0" borderId="12" xfId="0" applyFont="1" applyBorder="1" applyAlignment="1">
      <alignment horizontal="left" vertical="top" wrapText="1"/>
    </xf>
    <xf numFmtId="0" fontId="9" fillId="0" borderId="10" xfId="0" applyFont="1" applyBorder="1" applyAlignment="1">
      <alignment horizontal="left" vertical="top" wrapText="1"/>
    </xf>
    <xf numFmtId="0" fontId="9" fillId="0" borderId="1" xfId="0" applyFont="1" applyBorder="1" applyAlignment="1">
      <alignment horizontal="left" vertical="top" wrapText="1"/>
    </xf>
    <xf numFmtId="0" fontId="9" fillId="0" borderId="8" xfId="0" applyFont="1" applyBorder="1" applyAlignment="1">
      <alignment horizontal="left" vertical="top" wrapText="1"/>
    </xf>
    <xf numFmtId="0" fontId="22" fillId="16" borderId="3" xfId="0" applyFont="1" applyFill="1" applyBorder="1" applyAlignment="1">
      <alignment horizontal="center" vertical="center"/>
    </xf>
    <xf numFmtId="0" fontId="22" fillId="16" borderId="38" xfId="0" applyFont="1" applyFill="1" applyBorder="1" applyAlignment="1">
      <alignment horizontal="center" vertical="center"/>
    </xf>
    <xf numFmtId="0" fontId="22" fillId="16" borderId="39" xfId="0" applyFont="1" applyFill="1" applyBorder="1" applyAlignment="1">
      <alignment horizontal="center" vertical="center"/>
    </xf>
    <xf numFmtId="0" fontId="18" fillId="16" borderId="36" xfId="0" applyFont="1" applyFill="1" applyBorder="1" applyAlignment="1">
      <alignment horizontal="center" vertical="center" wrapText="1"/>
    </xf>
    <xf numFmtId="0" fontId="18" fillId="16" borderId="31" xfId="0" applyFont="1" applyFill="1" applyBorder="1" applyAlignment="1">
      <alignment horizontal="center" vertical="center" wrapText="1"/>
    </xf>
    <xf numFmtId="0" fontId="18" fillId="16" borderId="37" xfId="0" applyFont="1" applyFill="1" applyBorder="1" applyAlignment="1">
      <alignment horizontal="center" vertical="center" wrapText="1"/>
    </xf>
    <xf numFmtId="0" fontId="24" fillId="17" borderId="14" xfId="0" applyFont="1" applyFill="1" applyBorder="1" applyAlignment="1">
      <alignment horizontal="center" vertical="center"/>
    </xf>
    <xf numFmtId="164" fontId="6" fillId="13" borderId="6" xfId="0" applyNumberFormat="1" applyFont="1" applyFill="1" applyBorder="1" applyAlignment="1">
      <alignment horizontal="center" vertical="center"/>
    </xf>
    <xf numFmtId="164" fontId="6" fillId="13" borderId="13" xfId="0" applyNumberFormat="1" applyFont="1" applyFill="1" applyBorder="1" applyAlignment="1">
      <alignment horizontal="center" vertical="center"/>
    </xf>
    <xf numFmtId="164" fontId="6" fillId="13" borderId="15" xfId="0" applyNumberFormat="1" applyFont="1" applyFill="1" applyBorder="1" applyAlignment="1">
      <alignment horizontal="center" vertical="center"/>
    </xf>
    <xf numFmtId="0" fontId="9" fillId="0" borderId="19" xfId="0" applyFont="1" applyBorder="1" applyAlignment="1">
      <alignment horizontal="left" vertical="top" wrapText="1"/>
    </xf>
    <xf numFmtId="0" fontId="9" fillId="0" borderId="20" xfId="0" applyFont="1" applyBorder="1" applyAlignment="1">
      <alignment horizontal="left" vertical="top" wrapText="1"/>
    </xf>
    <xf numFmtId="0" fontId="9" fillId="0" borderId="21" xfId="0" applyFont="1" applyBorder="1" applyAlignment="1">
      <alignment horizontal="left" vertical="top" wrapText="1"/>
    </xf>
  </cellXfs>
  <cellStyles count="5">
    <cellStyle name="%" xfId="3" xr:uid="{00000000-0005-0000-0000-000000000000}"/>
    <cellStyle name="% 2" xfId="4" xr:uid="{00000000-0005-0000-0000-000001000000}"/>
    <cellStyle name="Normal" xfId="0" builtinId="0"/>
    <cellStyle name="Normal 2" xfId="1" xr:uid="{00000000-0005-0000-0000-000003000000}"/>
    <cellStyle name="Percent" xfId="2" builtinId="5"/>
  </cellStyles>
  <dxfs count="11">
    <dxf>
      <fill>
        <patternFill>
          <bgColor rgb="FF92D050"/>
        </patternFill>
      </fill>
    </dxf>
    <dxf>
      <font>
        <color theme="0"/>
      </font>
      <fill>
        <patternFill>
          <bgColor theme="1" tint="0.499984740745262"/>
        </patternFill>
      </fill>
    </dxf>
    <dxf>
      <font>
        <color theme="0"/>
      </font>
      <fill>
        <patternFill>
          <bgColor theme="4" tint="-0.499984740745262"/>
        </patternFill>
      </fill>
    </dxf>
    <dxf>
      <font>
        <color auto="1"/>
      </font>
      <fill>
        <patternFill>
          <bgColor theme="4" tint="0.39994506668294322"/>
        </patternFill>
      </fill>
    </dxf>
    <dxf>
      <fill>
        <patternFill>
          <bgColor theme="4" tint="0.79998168889431442"/>
        </patternFill>
      </fill>
    </dxf>
    <dxf>
      <font>
        <b/>
        <i val="0"/>
        <color theme="0"/>
      </font>
      <fill>
        <patternFill>
          <bgColor rgb="FF00B0F0"/>
        </patternFill>
      </fill>
    </dxf>
    <dxf>
      <font>
        <b/>
        <i val="0"/>
        <color theme="5" tint="-0.499984740745262"/>
      </font>
      <fill>
        <patternFill>
          <bgColor rgb="FFFFC000"/>
        </patternFill>
      </fill>
    </dxf>
    <dxf>
      <font>
        <b/>
        <i val="0"/>
        <color theme="0"/>
      </font>
      <fill>
        <patternFill>
          <bgColor rgb="FF00B050"/>
        </patternFill>
      </fill>
    </dxf>
    <dxf>
      <numFmt numFmtId="19" formatCode="dd/mm/yyyy"/>
    </dxf>
    <dxf>
      <numFmt numFmtId="19" formatCode="dd/mm/yyyy"/>
    </dxf>
    <dxf>
      <fill>
        <patternFill patternType="solid">
          <fgColor indexed="64"/>
          <bgColor rgb="FF002060"/>
        </patternFill>
      </fill>
    </dxf>
  </dxfs>
  <tableStyles count="0" defaultTableStyle="TableStyleMedium2" defaultPivotStyle="PivotStyleLight16"/>
  <colors>
    <mruColors>
      <color rgb="FFBAEFF8"/>
      <color rgb="FFE0F8FC"/>
      <color rgb="FFFF00FF"/>
      <color rgb="FFFF6600"/>
      <color rgb="FF00B0B0"/>
      <color rgb="FFFF99FF"/>
      <color rgb="FF00AE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cid:94bace0e-a1e1-4700-a138-4f837ce18101"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cid:94bace0e-a1e1-4700-a138-4f837ce18101" TargetMode="External"/><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svg"/><Relationship Id="rId1" Type="http://schemas.openxmlformats.org/officeDocument/2006/relationships/image" Target="../media/image4.png"/><Relationship Id="rId4" Type="http://schemas.openxmlformats.org/officeDocument/2006/relationships/image" Target="../media/image7.svg"/></Relationships>
</file>

<file path=xl/drawings/_rels/drawing5.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xdr:from>
      <xdr:col>0</xdr:col>
      <xdr:colOff>7010400</xdr:colOff>
      <xdr:row>0</xdr:row>
      <xdr:rowOff>76201</xdr:rowOff>
    </xdr:from>
    <xdr:to>
      <xdr:col>1</xdr:col>
      <xdr:colOff>60960</xdr:colOff>
      <xdr:row>1</xdr:row>
      <xdr:rowOff>306167</xdr:rowOff>
    </xdr:to>
    <xdr:pic>
      <xdr:nvPicPr>
        <xdr:cNvPr id="3" name="Picture 2">
          <a:extLst>
            <a:ext uri="{FF2B5EF4-FFF2-40B4-BE49-F238E27FC236}">
              <a16:creationId xmlns:a16="http://schemas.microsoft.com/office/drawing/2014/main" id="{6467A4D8-0170-4E37-B2D6-E1A57142C1B9}"/>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7010400" y="76201"/>
          <a:ext cx="3078480" cy="8243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5127172</xdr:colOff>
      <xdr:row>0</xdr:row>
      <xdr:rowOff>0</xdr:rowOff>
    </xdr:from>
    <xdr:to>
      <xdr:col>8</xdr:col>
      <xdr:colOff>8358049</xdr:colOff>
      <xdr:row>0</xdr:row>
      <xdr:rowOff>857952</xdr:rowOff>
    </xdr:to>
    <xdr:pic>
      <xdr:nvPicPr>
        <xdr:cNvPr id="4" name="Picture 3">
          <a:extLst>
            <a:ext uri="{FF2B5EF4-FFF2-40B4-BE49-F238E27FC236}">
              <a16:creationId xmlns:a16="http://schemas.microsoft.com/office/drawing/2014/main" id="{1604AFC1-FCAA-96EC-B987-E533134B9CB2}"/>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33386486" y="0"/>
          <a:ext cx="3230877" cy="8579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213360</xdr:colOff>
      <xdr:row>0</xdr:row>
      <xdr:rowOff>0</xdr:rowOff>
    </xdr:from>
    <xdr:to>
      <xdr:col>5</xdr:col>
      <xdr:colOff>1026160</xdr:colOff>
      <xdr:row>1</xdr:row>
      <xdr:rowOff>92801</xdr:rowOff>
    </xdr:to>
    <xdr:pic>
      <xdr:nvPicPr>
        <xdr:cNvPr id="3" name="Picture 2">
          <a:extLst>
            <a:ext uri="{FF2B5EF4-FFF2-40B4-BE49-F238E27FC236}">
              <a16:creationId xmlns:a16="http://schemas.microsoft.com/office/drawing/2014/main" id="{BF1EDEA6-0BCF-C565-3621-54FE89160F53}"/>
            </a:ext>
          </a:extLst>
        </xdr:cNvPr>
        <xdr:cNvPicPr>
          <a:picLocks noChangeAspect="1"/>
        </xdr:cNvPicPr>
      </xdr:nvPicPr>
      <xdr:blipFill>
        <a:blip xmlns:r="http://schemas.openxmlformats.org/officeDocument/2006/relationships" r:embed="rId1"/>
        <a:stretch>
          <a:fillRect/>
        </a:stretch>
      </xdr:blipFill>
      <xdr:spPr>
        <a:xfrm>
          <a:off x="4663440" y="0"/>
          <a:ext cx="2143760" cy="57032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123825</xdr:colOff>
      <xdr:row>1</xdr:row>
      <xdr:rowOff>9526</xdr:rowOff>
    </xdr:from>
    <xdr:to>
      <xdr:col>8</xdr:col>
      <xdr:colOff>3609975</xdr:colOff>
      <xdr:row>20</xdr:row>
      <xdr:rowOff>117791</xdr:rowOff>
    </xdr:to>
    <xdr:grpSp>
      <xdr:nvGrpSpPr>
        <xdr:cNvPr id="2" name="Group 1">
          <a:extLst>
            <a:ext uri="{FF2B5EF4-FFF2-40B4-BE49-F238E27FC236}">
              <a16:creationId xmlns:a16="http://schemas.microsoft.com/office/drawing/2014/main" id="{C0152C5F-B581-4678-AF33-A3137296304B}"/>
            </a:ext>
          </a:extLst>
        </xdr:cNvPr>
        <xdr:cNvGrpSpPr/>
      </xdr:nvGrpSpPr>
      <xdr:grpSpPr>
        <a:xfrm>
          <a:off x="11696700" y="95251"/>
          <a:ext cx="3486150" cy="3880165"/>
          <a:chOff x="4047143" y="799431"/>
          <a:chExt cx="4097714" cy="4730406"/>
        </a:xfrm>
      </xdr:grpSpPr>
      <xdr:grpSp>
        <xdr:nvGrpSpPr>
          <xdr:cNvPr id="3" name="Group 2">
            <a:extLst>
              <a:ext uri="{FF2B5EF4-FFF2-40B4-BE49-F238E27FC236}">
                <a16:creationId xmlns:a16="http://schemas.microsoft.com/office/drawing/2014/main" id="{7B22837D-15F1-4A55-8950-489E15D35912}"/>
              </a:ext>
            </a:extLst>
          </xdr:cNvPr>
          <xdr:cNvGrpSpPr/>
        </xdr:nvGrpSpPr>
        <xdr:grpSpPr>
          <a:xfrm>
            <a:off x="4047143" y="1368777"/>
            <a:ext cx="4097714" cy="4120447"/>
            <a:chOff x="4047143" y="1311627"/>
            <a:chExt cx="4097714" cy="4120447"/>
          </a:xfrm>
        </xdr:grpSpPr>
        <xdr:grpSp>
          <xdr:nvGrpSpPr>
            <xdr:cNvPr id="9" name="Group 8">
              <a:extLst>
                <a:ext uri="{FF2B5EF4-FFF2-40B4-BE49-F238E27FC236}">
                  <a16:creationId xmlns:a16="http://schemas.microsoft.com/office/drawing/2014/main" id="{415D67FA-92DD-4126-AF86-F606C51A915D}"/>
                </a:ext>
              </a:extLst>
            </xdr:cNvPr>
            <xdr:cNvGrpSpPr/>
          </xdr:nvGrpSpPr>
          <xdr:grpSpPr>
            <a:xfrm>
              <a:off x="4047143" y="1311627"/>
              <a:ext cx="4097714" cy="4120447"/>
              <a:chOff x="4047143" y="1311627"/>
              <a:chExt cx="4097714" cy="4120447"/>
            </a:xfrm>
          </xdr:grpSpPr>
          <xdr:sp macro="" textlink="">
            <xdr:nvSpPr>
              <xdr:cNvPr id="15" name="Oval 14">
                <a:extLst>
                  <a:ext uri="{FF2B5EF4-FFF2-40B4-BE49-F238E27FC236}">
                    <a16:creationId xmlns:a16="http://schemas.microsoft.com/office/drawing/2014/main" id="{719085CD-2462-458B-AA9D-180CA4CE01B9}"/>
                  </a:ext>
                </a:extLst>
              </xdr:cNvPr>
              <xdr:cNvSpPr/>
            </xdr:nvSpPr>
            <xdr:spPr>
              <a:xfrm>
                <a:off x="4047143" y="1311627"/>
                <a:ext cx="4097714" cy="4120447"/>
              </a:xfrm>
              <a:prstGeom prst="ellipse">
                <a:avLst/>
              </a:prstGeom>
              <a:solidFill>
                <a:srgbClr val="002E5F"/>
              </a:solidFill>
              <a:ln w="12700" cap="flat" cmpd="sng" algn="ctr">
                <a:noFill/>
                <a:prstDash val="solid"/>
                <a:miter lim="800000"/>
              </a:ln>
              <a:effectLst/>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txBody>
              <a:bodyPr wrap="square"/>
              <a:lstStyle/>
              <a:p>
                <a:endParaRPr lang="en-GB" sz="1000"/>
              </a:p>
            </xdr:txBody>
          </xdr:sp>
          <xdr:grpSp>
            <xdr:nvGrpSpPr>
              <xdr:cNvPr id="16" name="Group 15">
                <a:extLst>
                  <a:ext uri="{FF2B5EF4-FFF2-40B4-BE49-F238E27FC236}">
                    <a16:creationId xmlns:a16="http://schemas.microsoft.com/office/drawing/2014/main" id="{A5F8D32A-8B95-4DF8-B61B-599B855D4B8F}"/>
                  </a:ext>
                </a:extLst>
              </xdr:cNvPr>
              <xdr:cNvGrpSpPr/>
            </xdr:nvGrpSpPr>
            <xdr:grpSpPr>
              <a:xfrm>
                <a:off x="4859326" y="2183514"/>
                <a:ext cx="2473350" cy="2490973"/>
                <a:chOff x="4581418" y="1860229"/>
                <a:chExt cx="3029164" cy="3029164"/>
              </a:xfrm>
            </xdr:grpSpPr>
            <xdr:grpSp>
              <xdr:nvGrpSpPr>
                <xdr:cNvPr id="17" name="Group 16">
                  <a:extLst>
                    <a:ext uri="{FF2B5EF4-FFF2-40B4-BE49-F238E27FC236}">
                      <a16:creationId xmlns:a16="http://schemas.microsoft.com/office/drawing/2014/main" id="{C837F1FB-69EA-426F-8C6B-EE14A5EB5127}"/>
                    </a:ext>
                  </a:extLst>
                </xdr:cNvPr>
                <xdr:cNvGrpSpPr/>
              </xdr:nvGrpSpPr>
              <xdr:grpSpPr>
                <a:xfrm rot="10800000">
                  <a:off x="4581418" y="1860229"/>
                  <a:ext cx="3029164" cy="3029164"/>
                  <a:chOff x="687402" y="342584"/>
                  <a:chExt cx="3029164" cy="3029164"/>
                </a:xfrm>
              </xdr:grpSpPr>
              <xdr:sp macro="" textlink="">
                <xdr:nvSpPr>
                  <xdr:cNvPr id="24" name="Partial Circle 23">
                    <a:extLst>
                      <a:ext uri="{FF2B5EF4-FFF2-40B4-BE49-F238E27FC236}">
                        <a16:creationId xmlns:a16="http://schemas.microsoft.com/office/drawing/2014/main" id="{44E7D0B9-7EA6-4DB9-8B67-C5957FF65C59}"/>
                      </a:ext>
                    </a:extLst>
                  </xdr:cNvPr>
                  <xdr:cNvSpPr/>
                </xdr:nvSpPr>
                <xdr:spPr>
                  <a:xfrm>
                    <a:off x="687402" y="342584"/>
                    <a:ext cx="3029164" cy="3029164"/>
                  </a:xfrm>
                  <a:prstGeom prst="pie">
                    <a:avLst>
                      <a:gd name="adj1" fmla="val 16200000"/>
                      <a:gd name="adj2" fmla="val 1800000"/>
                    </a:avLst>
                  </a:prstGeom>
                  <a:solidFill>
                    <a:srgbClr val="D5E7F5"/>
                  </a:solidFill>
                  <a:ln w="12700" cap="flat" cmpd="sng" algn="ctr">
                    <a:solidFill>
                      <a:srgbClr val="FFFFFF">
                        <a:hueOff val="0"/>
                        <a:satOff val="0"/>
                        <a:lumOff val="0"/>
                        <a:alphaOff val="0"/>
                      </a:srgbClr>
                    </a:solidFill>
                    <a:prstDash val="solid"/>
                    <a:miter lim="800000"/>
                  </a:ln>
                  <a:effectLst/>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txBody>
                  <a:bodyPr wrap="square"/>
                  <a:lstStyle>
                    <a:defPPr>
                      <a:defRPr lang="en-US"/>
                    </a:defPPr>
                    <a:lvl1pPr marL="0" algn="l" defTabSz="457200" rtl="0" eaLnBrk="1" latinLnBrk="0" hangingPunct="1">
                      <a:defRPr sz="1800" kern="1200">
                        <a:solidFill>
                          <a:srgbClr val="FFFFFF"/>
                        </a:solidFill>
                        <a:latin typeface="Calibri" panose="020F0502020204030204"/>
                      </a:defRPr>
                    </a:lvl1pPr>
                    <a:lvl2pPr marL="457200" algn="l" defTabSz="457200" rtl="0" eaLnBrk="1" latinLnBrk="0" hangingPunct="1">
                      <a:defRPr sz="1800" kern="1200">
                        <a:solidFill>
                          <a:srgbClr val="FFFFFF"/>
                        </a:solidFill>
                        <a:latin typeface="Calibri" panose="020F0502020204030204"/>
                      </a:defRPr>
                    </a:lvl2pPr>
                    <a:lvl3pPr marL="914400" algn="l" defTabSz="457200" rtl="0" eaLnBrk="1" latinLnBrk="0" hangingPunct="1">
                      <a:defRPr sz="1800" kern="1200">
                        <a:solidFill>
                          <a:srgbClr val="FFFFFF"/>
                        </a:solidFill>
                        <a:latin typeface="Calibri" panose="020F0502020204030204"/>
                      </a:defRPr>
                    </a:lvl3pPr>
                    <a:lvl4pPr marL="1371600" algn="l" defTabSz="457200" rtl="0" eaLnBrk="1" latinLnBrk="0" hangingPunct="1">
                      <a:defRPr sz="1800" kern="1200">
                        <a:solidFill>
                          <a:srgbClr val="FFFFFF"/>
                        </a:solidFill>
                        <a:latin typeface="Calibri" panose="020F0502020204030204"/>
                      </a:defRPr>
                    </a:lvl4pPr>
                    <a:lvl5pPr marL="1828800" algn="l" defTabSz="457200" rtl="0" eaLnBrk="1" latinLnBrk="0" hangingPunct="1">
                      <a:defRPr sz="1800" kern="1200">
                        <a:solidFill>
                          <a:srgbClr val="FFFFFF"/>
                        </a:solidFill>
                        <a:latin typeface="Calibri" panose="020F0502020204030204"/>
                      </a:defRPr>
                    </a:lvl5pPr>
                    <a:lvl6pPr marL="2286000" algn="l" defTabSz="457200" rtl="0" eaLnBrk="1" latinLnBrk="0" hangingPunct="1">
                      <a:defRPr sz="1800" kern="1200">
                        <a:solidFill>
                          <a:srgbClr val="FFFFFF"/>
                        </a:solidFill>
                        <a:latin typeface="Calibri" panose="020F0502020204030204"/>
                      </a:defRPr>
                    </a:lvl6pPr>
                    <a:lvl7pPr marL="2743200" algn="l" defTabSz="457200" rtl="0" eaLnBrk="1" latinLnBrk="0" hangingPunct="1">
                      <a:defRPr sz="1800" kern="1200">
                        <a:solidFill>
                          <a:srgbClr val="FFFFFF"/>
                        </a:solidFill>
                        <a:latin typeface="Calibri" panose="020F0502020204030204"/>
                      </a:defRPr>
                    </a:lvl7pPr>
                    <a:lvl8pPr marL="3200400" algn="l" defTabSz="457200" rtl="0" eaLnBrk="1" latinLnBrk="0" hangingPunct="1">
                      <a:defRPr sz="1800" kern="1200">
                        <a:solidFill>
                          <a:srgbClr val="FFFFFF"/>
                        </a:solidFill>
                        <a:latin typeface="Calibri" panose="020F0502020204030204"/>
                      </a:defRPr>
                    </a:lvl8pPr>
                    <a:lvl9pPr marL="3657600" algn="l" defTabSz="457200" rtl="0" eaLnBrk="1" latinLnBrk="0" hangingPunct="1">
                      <a:defRPr sz="1800" kern="1200">
                        <a:solidFill>
                          <a:srgbClr val="FFFFFF"/>
                        </a:solidFill>
                        <a:latin typeface="Calibri" panose="020F0502020204030204"/>
                      </a:defRPr>
                    </a:lvl9pPr>
                  </a:lstStyle>
                  <a:p>
                    <a:pPr marL="0" marR="0" lvl="0" indent="0" algn="l" defTabSz="457200" rtl="0" eaLnBrk="1" fontAlgn="auto" latinLnBrk="0" hangingPunct="1">
                      <a:lnSpc>
                        <a:spcPct val="100000"/>
                      </a:lnSpc>
                      <a:spcBef>
                        <a:spcPts val="0"/>
                      </a:spcBef>
                      <a:spcAft>
                        <a:spcPts val="0"/>
                      </a:spcAft>
                      <a:buClrTx/>
                      <a:buSzTx/>
                      <a:buFontTx/>
                      <a:buNone/>
                      <a:tabLst/>
                      <a:defRPr/>
                    </a:pPr>
                    <a:endParaRPr kumimoji="0" lang="en-GB" sz="1400" b="0" i="0" u="none" strike="noStrike" kern="1200" cap="none" spc="0" normalizeH="0" baseline="0">
                      <a:ln>
                        <a:noFill/>
                      </a:ln>
                      <a:solidFill>
                        <a:srgbClr val="FFFFFF"/>
                      </a:solidFill>
                      <a:effectLst/>
                      <a:uLnTx/>
                      <a:uFillTx/>
                      <a:latin typeface="Calibri" panose="020F0502020204030204"/>
                    </a:endParaRPr>
                  </a:p>
                </xdr:txBody>
              </xdr:sp>
              <xdr:sp macro="" textlink="">
                <xdr:nvSpPr>
                  <xdr:cNvPr id="25" name="Partial Circle 4">
                    <a:extLst>
                      <a:ext uri="{FF2B5EF4-FFF2-40B4-BE49-F238E27FC236}">
                        <a16:creationId xmlns:a16="http://schemas.microsoft.com/office/drawing/2014/main" id="{228B80EC-AA40-4BDB-9CA7-7CFCFE1B59EE}"/>
                      </a:ext>
                    </a:extLst>
                  </xdr:cNvPr>
                  <xdr:cNvSpPr txBox="1"/>
                </xdr:nvSpPr>
                <xdr:spPr>
                  <a:xfrm rot="10800000">
                    <a:off x="2346229" y="912304"/>
                    <a:ext cx="1151520" cy="901537"/>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43180" tIns="43180" rIns="43180" bIns="43180" numCol="1" spcCol="1270" anchor="ctr" anchorCtr="0">
                    <a:noAutofit/>
                  </a:bodyPr>
                  <a:lstStyle>
                    <a:defPPr>
                      <a:defRPr lang="en-US"/>
                    </a:defPPr>
                    <a:lvl1pPr marL="0" algn="l" defTabSz="457200" rtl="0" eaLnBrk="1" latinLnBrk="0" hangingPunct="1">
                      <a:defRPr sz="1800" kern="1200">
                        <a:solidFill>
                          <a:srgbClr val="FFFFFF"/>
                        </a:solidFill>
                        <a:latin typeface="Calibri" panose="020F0502020204030204"/>
                      </a:defRPr>
                    </a:lvl1pPr>
                    <a:lvl2pPr marL="457200" algn="l" defTabSz="457200" rtl="0" eaLnBrk="1" latinLnBrk="0" hangingPunct="1">
                      <a:defRPr sz="1800" kern="1200">
                        <a:solidFill>
                          <a:srgbClr val="FFFFFF"/>
                        </a:solidFill>
                        <a:latin typeface="Calibri" panose="020F0502020204030204"/>
                      </a:defRPr>
                    </a:lvl2pPr>
                    <a:lvl3pPr marL="914400" algn="l" defTabSz="457200" rtl="0" eaLnBrk="1" latinLnBrk="0" hangingPunct="1">
                      <a:defRPr sz="1800" kern="1200">
                        <a:solidFill>
                          <a:srgbClr val="FFFFFF"/>
                        </a:solidFill>
                        <a:latin typeface="Calibri" panose="020F0502020204030204"/>
                      </a:defRPr>
                    </a:lvl3pPr>
                    <a:lvl4pPr marL="1371600" algn="l" defTabSz="457200" rtl="0" eaLnBrk="1" latinLnBrk="0" hangingPunct="1">
                      <a:defRPr sz="1800" kern="1200">
                        <a:solidFill>
                          <a:srgbClr val="FFFFFF"/>
                        </a:solidFill>
                        <a:latin typeface="Calibri" panose="020F0502020204030204"/>
                      </a:defRPr>
                    </a:lvl4pPr>
                    <a:lvl5pPr marL="1828800" algn="l" defTabSz="457200" rtl="0" eaLnBrk="1" latinLnBrk="0" hangingPunct="1">
                      <a:defRPr sz="1800" kern="1200">
                        <a:solidFill>
                          <a:srgbClr val="FFFFFF"/>
                        </a:solidFill>
                        <a:latin typeface="Calibri" panose="020F0502020204030204"/>
                      </a:defRPr>
                    </a:lvl5pPr>
                    <a:lvl6pPr marL="2286000" algn="l" defTabSz="457200" rtl="0" eaLnBrk="1" latinLnBrk="0" hangingPunct="1">
                      <a:defRPr sz="1800" kern="1200">
                        <a:solidFill>
                          <a:srgbClr val="FFFFFF"/>
                        </a:solidFill>
                        <a:latin typeface="Calibri" panose="020F0502020204030204"/>
                      </a:defRPr>
                    </a:lvl6pPr>
                    <a:lvl7pPr marL="2743200" algn="l" defTabSz="457200" rtl="0" eaLnBrk="1" latinLnBrk="0" hangingPunct="1">
                      <a:defRPr sz="1800" kern="1200">
                        <a:solidFill>
                          <a:srgbClr val="FFFFFF"/>
                        </a:solidFill>
                        <a:latin typeface="Calibri" panose="020F0502020204030204"/>
                      </a:defRPr>
                    </a:lvl7pPr>
                    <a:lvl8pPr marL="3200400" algn="l" defTabSz="457200" rtl="0" eaLnBrk="1" latinLnBrk="0" hangingPunct="1">
                      <a:defRPr sz="1800" kern="1200">
                        <a:solidFill>
                          <a:srgbClr val="FFFFFF"/>
                        </a:solidFill>
                        <a:latin typeface="Calibri" panose="020F0502020204030204"/>
                      </a:defRPr>
                    </a:lvl8pPr>
                    <a:lvl9pPr marL="3657600" algn="l" defTabSz="457200" rtl="0" eaLnBrk="1" latinLnBrk="0" hangingPunct="1">
                      <a:defRPr sz="1800" kern="1200">
                        <a:solidFill>
                          <a:srgbClr val="FFFFFF"/>
                        </a:solidFill>
                        <a:latin typeface="Calibri" panose="020F0502020204030204"/>
                      </a:defRPr>
                    </a:lvl9pPr>
                  </a:lstStyle>
                  <a:p>
                    <a:pPr marL="0" marR="0" lvl="0" indent="0" algn="ctr" defTabSz="1511300" rtl="0" eaLnBrk="1" fontAlgn="auto" latinLnBrk="0" hangingPunct="1">
                      <a:lnSpc>
                        <a:spcPct val="90000"/>
                      </a:lnSpc>
                      <a:spcBef>
                        <a:spcPct val="0"/>
                      </a:spcBef>
                      <a:spcAft>
                        <a:spcPct val="35000"/>
                      </a:spcAft>
                      <a:buClrTx/>
                      <a:buSzTx/>
                      <a:buFontTx/>
                      <a:buNone/>
                      <a:tabLst/>
                      <a:defRPr/>
                    </a:pPr>
                    <a:r>
                      <a:rPr kumimoji="0" lang="en-GB" sz="1200" b="0" i="0" u="none" strike="noStrike" kern="1200" cap="none" spc="0" normalizeH="0" baseline="0">
                        <a:ln>
                          <a:noFill/>
                        </a:ln>
                        <a:solidFill>
                          <a:srgbClr val="000000"/>
                        </a:solidFill>
                        <a:effectLst/>
                        <a:uLnTx/>
                        <a:uFillTx/>
                        <a:latin typeface="Arial" panose="020B0604020202020204" pitchFamily="34" charset="0"/>
                        <a:cs typeface="Arial" panose="020B0604020202020204" pitchFamily="34" charset="0"/>
                      </a:rPr>
                      <a:t>Mindset</a:t>
                    </a:r>
                    <a:endParaRPr kumimoji="0" lang="en-GB" sz="1400" b="0" i="0" u="none" strike="noStrike" kern="1200" cap="none" spc="0" normalizeH="0" baseline="0">
                      <a:ln>
                        <a:noFill/>
                      </a:ln>
                      <a:solidFill>
                        <a:srgbClr val="000000"/>
                      </a:solidFill>
                      <a:effectLst/>
                      <a:uLnTx/>
                      <a:uFillTx/>
                      <a:latin typeface="Arial" panose="020B0604020202020204" pitchFamily="34" charset="0"/>
                      <a:cs typeface="Arial" panose="020B0604020202020204" pitchFamily="34" charset="0"/>
                    </a:endParaRPr>
                  </a:p>
                </xdr:txBody>
              </xdr:sp>
            </xdr:grpSp>
            <xdr:grpSp>
              <xdr:nvGrpSpPr>
                <xdr:cNvPr id="18" name="Group 17">
                  <a:extLst>
                    <a:ext uri="{FF2B5EF4-FFF2-40B4-BE49-F238E27FC236}">
                      <a16:creationId xmlns:a16="http://schemas.microsoft.com/office/drawing/2014/main" id="{0EFC0322-EE14-4280-9C3B-4BC6A1377A77}"/>
                    </a:ext>
                  </a:extLst>
                </xdr:cNvPr>
                <xdr:cNvGrpSpPr/>
              </xdr:nvGrpSpPr>
              <xdr:grpSpPr>
                <a:xfrm rot="10800000">
                  <a:off x="4581418" y="1860229"/>
                  <a:ext cx="3029164" cy="3029164"/>
                  <a:chOff x="687402" y="342584"/>
                  <a:chExt cx="3029164" cy="3029164"/>
                </a:xfrm>
              </xdr:grpSpPr>
              <xdr:sp macro="" textlink="">
                <xdr:nvSpPr>
                  <xdr:cNvPr id="22" name="Partial Circle 21">
                    <a:extLst>
                      <a:ext uri="{FF2B5EF4-FFF2-40B4-BE49-F238E27FC236}">
                        <a16:creationId xmlns:a16="http://schemas.microsoft.com/office/drawing/2014/main" id="{CD6BE63F-E5B8-4E95-B96F-6A53AD87CBA9}"/>
                      </a:ext>
                    </a:extLst>
                  </xdr:cNvPr>
                  <xdr:cNvSpPr/>
                </xdr:nvSpPr>
                <xdr:spPr>
                  <a:xfrm>
                    <a:off x="687402" y="342584"/>
                    <a:ext cx="3029164" cy="3029164"/>
                  </a:xfrm>
                  <a:prstGeom prst="pie">
                    <a:avLst>
                      <a:gd name="adj1" fmla="val 1800000"/>
                      <a:gd name="adj2" fmla="val 9000000"/>
                    </a:avLst>
                  </a:prstGeom>
                  <a:solidFill>
                    <a:srgbClr val="D5E7F5"/>
                  </a:solidFill>
                  <a:ln w="12700" cap="flat" cmpd="sng" algn="ctr">
                    <a:solidFill>
                      <a:srgbClr val="FFFFFF">
                        <a:hueOff val="0"/>
                        <a:satOff val="0"/>
                        <a:lumOff val="0"/>
                        <a:alphaOff val="0"/>
                      </a:srgbClr>
                    </a:solidFill>
                    <a:prstDash val="solid"/>
                    <a:miter lim="800000"/>
                  </a:ln>
                  <a:effectLst/>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txBody>
                  <a:bodyPr wrap="square"/>
                  <a:lstStyle/>
                  <a:p>
                    <a:endParaRPr lang="en-GB" sz="1000"/>
                  </a:p>
                </xdr:txBody>
              </xdr:sp>
              <xdr:sp macro="" textlink="">
                <xdr:nvSpPr>
                  <xdr:cNvPr id="23" name="Partial Circle 6">
                    <a:extLst>
                      <a:ext uri="{FF2B5EF4-FFF2-40B4-BE49-F238E27FC236}">
                        <a16:creationId xmlns:a16="http://schemas.microsoft.com/office/drawing/2014/main" id="{0045672D-1E76-4E30-8A92-F89E51BBC928}"/>
                      </a:ext>
                    </a:extLst>
                  </xdr:cNvPr>
                  <xdr:cNvSpPr txBox="1"/>
                </xdr:nvSpPr>
                <xdr:spPr>
                  <a:xfrm rot="10800000">
                    <a:off x="1345022" y="2213830"/>
                    <a:ext cx="1622767" cy="793352"/>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60960" tIns="60960" rIns="60960" bIns="60960" numCol="1" spcCol="1270" anchor="ctr" anchorCtr="0">
                    <a:noAutofit/>
                  </a:bodyPr>
                  <a:lstStyle>
                    <a:defPPr>
                      <a:defRPr lang="en-US"/>
                    </a:defPPr>
                    <a:lvl1pPr marL="0" algn="l" defTabSz="457200" rtl="0" eaLnBrk="1" latinLnBrk="0" hangingPunct="1">
                      <a:defRPr sz="1800" kern="1200">
                        <a:solidFill>
                          <a:srgbClr val="FFFFFF"/>
                        </a:solidFill>
                        <a:latin typeface="Calibri" panose="020F0502020204030204"/>
                      </a:defRPr>
                    </a:lvl1pPr>
                    <a:lvl2pPr marL="457200" algn="l" defTabSz="457200" rtl="0" eaLnBrk="1" latinLnBrk="0" hangingPunct="1">
                      <a:defRPr sz="1800" kern="1200">
                        <a:solidFill>
                          <a:srgbClr val="FFFFFF"/>
                        </a:solidFill>
                        <a:latin typeface="Calibri" panose="020F0502020204030204"/>
                      </a:defRPr>
                    </a:lvl2pPr>
                    <a:lvl3pPr marL="914400" algn="l" defTabSz="457200" rtl="0" eaLnBrk="1" latinLnBrk="0" hangingPunct="1">
                      <a:defRPr sz="1800" kern="1200">
                        <a:solidFill>
                          <a:srgbClr val="FFFFFF"/>
                        </a:solidFill>
                        <a:latin typeface="Calibri" panose="020F0502020204030204"/>
                      </a:defRPr>
                    </a:lvl3pPr>
                    <a:lvl4pPr marL="1371600" algn="l" defTabSz="457200" rtl="0" eaLnBrk="1" latinLnBrk="0" hangingPunct="1">
                      <a:defRPr sz="1800" kern="1200">
                        <a:solidFill>
                          <a:srgbClr val="FFFFFF"/>
                        </a:solidFill>
                        <a:latin typeface="Calibri" panose="020F0502020204030204"/>
                      </a:defRPr>
                    </a:lvl4pPr>
                    <a:lvl5pPr marL="1828800" algn="l" defTabSz="457200" rtl="0" eaLnBrk="1" latinLnBrk="0" hangingPunct="1">
                      <a:defRPr sz="1800" kern="1200">
                        <a:solidFill>
                          <a:srgbClr val="FFFFFF"/>
                        </a:solidFill>
                        <a:latin typeface="Calibri" panose="020F0502020204030204"/>
                      </a:defRPr>
                    </a:lvl5pPr>
                    <a:lvl6pPr marL="2286000" algn="l" defTabSz="457200" rtl="0" eaLnBrk="1" latinLnBrk="0" hangingPunct="1">
                      <a:defRPr sz="1800" kern="1200">
                        <a:solidFill>
                          <a:srgbClr val="FFFFFF"/>
                        </a:solidFill>
                        <a:latin typeface="Calibri" panose="020F0502020204030204"/>
                      </a:defRPr>
                    </a:lvl6pPr>
                    <a:lvl7pPr marL="2743200" algn="l" defTabSz="457200" rtl="0" eaLnBrk="1" latinLnBrk="0" hangingPunct="1">
                      <a:defRPr sz="1800" kern="1200">
                        <a:solidFill>
                          <a:srgbClr val="FFFFFF"/>
                        </a:solidFill>
                        <a:latin typeface="Calibri" panose="020F0502020204030204"/>
                      </a:defRPr>
                    </a:lvl7pPr>
                    <a:lvl8pPr marL="3200400" algn="l" defTabSz="457200" rtl="0" eaLnBrk="1" latinLnBrk="0" hangingPunct="1">
                      <a:defRPr sz="1800" kern="1200">
                        <a:solidFill>
                          <a:srgbClr val="FFFFFF"/>
                        </a:solidFill>
                        <a:latin typeface="Calibri" panose="020F0502020204030204"/>
                      </a:defRPr>
                    </a:lvl8pPr>
                    <a:lvl9pPr marL="3657600" algn="l" defTabSz="457200" rtl="0" eaLnBrk="1" latinLnBrk="0" hangingPunct="1">
                      <a:defRPr sz="1800" kern="1200">
                        <a:solidFill>
                          <a:srgbClr val="FFFFFF"/>
                        </a:solidFill>
                        <a:latin typeface="Calibri" panose="020F0502020204030204"/>
                      </a:defRPr>
                    </a:lvl9pPr>
                  </a:lstStyle>
                  <a:p>
                    <a:pPr marL="0" marR="0" lvl="0" indent="0" algn="ctr" defTabSz="2133600" rtl="0" eaLnBrk="1" fontAlgn="auto" latinLnBrk="0" hangingPunct="1">
                      <a:lnSpc>
                        <a:spcPct val="90000"/>
                      </a:lnSpc>
                      <a:spcBef>
                        <a:spcPct val="0"/>
                      </a:spcBef>
                      <a:spcAft>
                        <a:spcPct val="35000"/>
                      </a:spcAft>
                      <a:buClrTx/>
                      <a:buSzTx/>
                      <a:buFontTx/>
                      <a:buNone/>
                      <a:tabLst/>
                      <a:defRPr/>
                    </a:pPr>
                    <a:r>
                      <a:rPr kumimoji="0" lang="en-GB" sz="1200" b="0" i="0" u="none" strike="noStrike" kern="1200" cap="none" spc="0" normalizeH="0" baseline="0">
                        <a:ln>
                          <a:noFill/>
                        </a:ln>
                        <a:solidFill>
                          <a:srgbClr val="000000"/>
                        </a:solidFill>
                        <a:effectLst/>
                        <a:uLnTx/>
                        <a:uFillTx/>
                        <a:latin typeface="Arial" panose="020B0604020202020204" pitchFamily="34" charset="0"/>
                        <a:cs typeface="Arial" panose="020B0604020202020204" pitchFamily="34" charset="0"/>
                      </a:rPr>
                      <a:t>Behaviours</a:t>
                    </a:r>
                  </a:p>
                </xdr:txBody>
              </xdr:sp>
            </xdr:grpSp>
            <xdr:grpSp>
              <xdr:nvGrpSpPr>
                <xdr:cNvPr id="19" name="Group 18">
                  <a:extLst>
                    <a:ext uri="{FF2B5EF4-FFF2-40B4-BE49-F238E27FC236}">
                      <a16:creationId xmlns:a16="http://schemas.microsoft.com/office/drawing/2014/main" id="{3CD90A4F-E24A-4DEA-8BF0-4A9A2D635236}"/>
                    </a:ext>
                  </a:extLst>
                </xdr:cNvPr>
                <xdr:cNvGrpSpPr/>
              </xdr:nvGrpSpPr>
              <xdr:grpSpPr>
                <a:xfrm rot="10800000">
                  <a:off x="4581418" y="1860229"/>
                  <a:ext cx="3029164" cy="3029164"/>
                  <a:chOff x="687402" y="342584"/>
                  <a:chExt cx="3029164" cy="3029164"/>
                </a:xfrm>
              </xdr:grpSpPr>
              <xdr:sp macro="" textlink="">
                <xdr:nvSpPr>
                  <xdr:cNvPr id="20" name="Partial Circle 19">
                    <a:extLst>
                      <a:ext uri="{FF2B5EF4-FFF2-40B4-BE49-F238E27FC236}">
                        <a16:creationId xmlns:a16="http://schemas.microsoft.com/office/drawing/2014/main" id="{85826676-268A-4ACC-AE46-28EE27858F3E}"/>
                      </a:ext>
                    </a:extLst>
                  </xdr:cNvPr>
                  <xdr:cNvSpPr/>
                </xdr:nvSpPr>
                <xdr:spPr>
                  <a:xfrm>
                    <a:off x="687402" y="342584"/>
                    <a:ext cx="3029164" cy="3029164"/>
                  </a:xfrm>
                  <a:prstGeom prst="pie">
                    <a:avLst>
                      <a:gd name="adj1" fmla="val 9000000"/>
                      <a:gd name="adj2" fmla="val 16200000"/>
                    </a:avLst>
                  </a:prstGeom>
                  <a:solidFill>
                    <a:srgbClr val="D5E7F5"/>
                  </a:solidFill>
                  <a:ln w="12700" cap="flat" cmpd="sng" algn="ctr">
                    <a:solidFill>
                      <a:srgbClr val="FFFFFF">
                        <a:hueOff val="0"/>
                        <a:satOff val="0"/>
                        <a:lumOff val="0"/>
                        <a:alphaOff val="0"/>
                      </a:srgbClr>
                    </a:solidFill>
                    <a:prstDash val="solid"/>
                    <a:miter lim="800000"/>
                  </a:ln>
                  <a:effectLst/>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txBody>
                  <a:bodyPr wrap="square"/>
                  <a:lstStyle/>
                  <a:p>
                    <a:endParaRPr lang="en-GB" sz="1000"/>
                  </a:p>
                </xdr:txBody>
              </xdr:sp>
              <xdr:sp macro="" textlink="">
                <xdr:nvSpPr>
                  <xdr:cNvPr id="21" name="Partial Circle 8">
                    <a:extLst>
                      <a:ext uri="{FF2B5EF4-FFF2-40B4-BE49-F238E27FC236}">
                        <a16:creationId xmlns:a16="http://schemas.microsoft.com/office/drawing/2014/main" id="{DFA65F69-3502-4035-9D26-9977C96A2EEB}"/>
                      </a:ext>
                    </a:extLst>
                  </xdr:cNvPr>
                  <xdr:cNvSpPr txBox="1"/>
                </xdr:nvSpPr>
                <xdr:spPr>
                  <a:xfrm rot="10800000">
                    <a:off x="816485" y="897119"/>
                    <a:ext cx="1241252" cy="901537"/>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43180" tIns="43180" rIns="43180" bIns="43180" numCol="1" spcCol="1270" anchor="ctr" anchorCtr="0">
                    <a:noAutofit/>
                  </a:bodyPr>
                  <a:lstStyle>
                    <a:defPPr>
                      <a:defRPr lang="en-US"/>
                    </a:defPPr>
                    <a:lvl1pPr marL="0" algn="l" defTabSz="457200" rtl="0" eaLnBrk="1" latinLnBrk="0" hangingPunct="1">
                      <a:defRPr sz="1800" kern="1200">
                        <a:solidFill>
                          <a:srgbClr val="FFFFFF"/>
                        </a:solidFill>
                        <a:latin typeface="Calibri" panose="020F0502020204030204"/>
                      </a:defRPr>
                    </a:lvl1pPr>
                    <a:lvl2pPr marL="457200" algn="l" defTabSz="457200" rtl="0" eaLnBrk="1" latinLnBrk="0" hangingPunct="1">
                      <a:defRPr sz="1800" kern="1200">
                        <a:solidFill>
                          <a:srgbClr val="FFFFFF"/>
                        </a:solidFill>
                        <a:latin typeface="Calibri" panose="020F0502020204030204"/>
                      </a:defRPr>
                    </a:lvl2pPr>
                    <a:lvl3pPr marL="914400" algn="l" defTabSz="457200" rtl="0" eaLnBrk="1" latinLnBrk="0" hangingPunct="1">
                      <a:defRPr sz="1800" kern="1200">
                        <a:solidFill>
                          <a:srgbClr val="FFFFFF"/>
                        </a:solidFill>
                        <a:latin typeface="Calibri" panose="020F0502020204030204"/>
                      </a:defRPr>
                    </a:lvl3pPr>
                    <a:lvl4pPr marL="1371600" algn="l" defTabSz="457200" rtl="0" eaLnBrk="1" latinLnBrk="0" hangingPunct="1">
                      <a:defRPr sz="1800" kern="1200">
                        <a:solidFill>
                          <a:srgbClr val="FFFFFF"/>
                        </a:solidFill>
                        <a:latin typeface="Calibri" panose="020F0502020204030204"/>
                      </a:defRPr>
                    </a:lvl4pPr>
                    <a:lvl5pPr marL="1828800" algn="l" defTabSz="457200" rtl="0" eaLnBrk="1" latinLnBrk="0" hangingPunct="1">
                      <a:defRPr sz="1800" kern="1200">
                        <a:solidFill>
                          <a:srgbClr val="FFFFFF"/>
                        </a:solidFill>
                        <a:latin typeface="Calibri" panose="020F0502020204030204"/>
                      </a:defRPr>
                    </a:lvl5pPr>
                    <a:lvl6pPr marL="2286000" algn="l" defTabSz="457200" rtl="0" eaLnBrk="1" latinLnBrk="0" hangingPunct="1">
                      <a:defRPr sz="1800" kern="1200">
                        <a:solidFill>
                          <a:srgbClr val="FFFFFF"/>
                        </a:solidFill>
                        <a:latin typeface="Calibri" panose="020F0502020204030204"/>
                      </a:defRPr>
                    </a:lvl6pPr>
                    <a:lvl7pPr marL="2743200" algn="l" defTabSz="457200" rtl="0" eaLnBrk="1" latinLnBrk="0" hangingPunct="1">
                      <a:defRPr sz="1800" kern="1200">
                        <a:solidFill>
                          <a:srgbClr val="FFFFFF"/>
                        </a:solidFill>
                        <a:latin typeface="Calibri" panose="020F0502020204030204"/>
                      </a:defRPr>
                    </a:lvl7pPr>
                    <a:lvl8pPr marL="3200400" algn="l" defTabSz="457200" rtl="0" eaLnBrk="1" latinLnBrk="0" hangingPunct="1">
                      <a:defRPr sz="1800" kern="1200">
                        <a:solidFill>
                          <a:srgbClr val="FFFFFF"/>
                        </a:solidFill>
                        <a:latin typeface="Calibri" panose="020F0502020204030204"/>
                      </a:defRPr>
                    </a:lvl8pPr>
                    <a:lvl9pPr marL="3657600" algn="l" defTabSz="457200" rtl="0" eaLnBrk="1" latinLnBrk="0" hangingPunct="1">
                      <a:defRPr sz="1800" kern="1200">
                        <a:solidFill>
                          <a:srgbClr val="FFFFFF"/>
                        </a:solidFill>
                        <a:latin typeface="Calibri" panose="020F0502020204030204"/>
                      </a:defRPr>
                    </a:lvl9pPr>
                  </a:lstStyle>
                  <a:p>
                    <a:pPr marL="0" marR="0" lvl="0" indent="0" algn="ctr" defTabSz="1511300" rtl="0" eaLnBrk="1" fontAlgn="auto" latinLnBrk="0" hangingPunct="1">
                      <a:lnSpc>
                        <a:spcPct val="90000"/>
                      </a:lnSpc>
                      <a:spcBef>
                        <a:spcPct val="0"/>
                      </a:spcBef>
                      <a:spcAft>
                        <a:spcPct val="35000"/>
                      </a:spcAft>
                      <a:buClrTx/>
                      <a:buSzTx/>
                      <a:buFontTx/>
                      <a:buNone/>
                      <a:tabLst/>
                      <a:defRPr/>
                    </a:pPr>
                    <a:r>
                      <a:rPr kumimoji="0" lang="en-GB" sz="1200" b="0" i="0" u="none" strike="noStrike" kern="1200" cap="none" spc="0" normalizeH="0" baseline="0">
                        <a:ln>
                          <a:noFill/>
                        </a:ln>
                        <a:solidFill>
                          <a:srgbClr val="000000"/>
                        </a:solidFill>
                        <a:effectLst/>
                        <a:uLnTx/>
                        <a:uFillTx/>
                        <a:latin typeface="Arial" panose="020B0604020202020204" pitchFamily="34" charset="0"/>
                        <a:cs typeface="Arial" panose="020B0604020202020204" pitchFamily="34" charset="0"/>
                      </a:rPr>
                      <a:t>Emotions</a:t>
                    </a:r>
                  </a:p>
                </xdr:txBody>
              </xdr:sp>
            </xdr:grpSp>
          </xdr:grpSp>
        </xdr:grpSp>
        <xdr:sp macro="" textlink="">
          <xdr:nvSpPr>
            <xdr:cNvPr id="10" name="TextBox 37">
              <a:extLst>
                <a:ext uri="{FF2B5EF4-FFF2-40B4-BE49-F238E27FC236}">
                  <a16:creationId xmlns:a16="http://schemas.microsoft.com/office/drawing/2014/main" id="{D858AA39-83C4-403B-9AA5-7A8F28FC874F}"/>
                </a:ext>
              </a:extLst>
            </xdr:cNvPr>
            <xdr:cNvSpPr txBox="1"/>
          </xdr:nvSpPr>
          <xdr:spPr>
            <a:xfrm rot="18789296">
              <a:off x="4173176" y="2163241"/>
              <a:ext cx="2570177" cy="1128699"/>
            </a:xfrm>
            <a:prstGeom prst="rect">
              <a:avLst/>
            </a:prstGeom>
            <a:noFill/>
          </xdr:spPr>
          <xdr:txBody>
            <a:bodyPr spcFirstLastPara="1" wrap="square" numCol="1" rtlCol="0">
              <a:prstTxWarp prst="textArchUp">
                <a:avLst>
                  <a:gd name="adj" fmla="val 9710764"/>
                </a:avLst>
              </a:prstTxWarp>
              <a:spAutoFit/>
            </a:bodyPr>
            <a:lstStyle>
              <a:defPPr>
                <a:defRPr lang="en-US"/>
              </a:defPPr>
              <a:lvl1pPr marL="0" algn="l" defTabSz="457200" rtl="0" eaLnBrk="1" latinLnBrk="0" hangingPunct="1">
                <a:defRPr sz="1800" kern="1200">
                  <a:solidFill>
                    <a:srgbClr val="000000"/>
                  </a:solidFill>
                  <a:latin typeface="Calibri" panose="020F0502020204030204"/>
                </a:defRPr>
              </a:lvl1pPr>
              <a:lvl2pPr marL="457200" algn="l" defTabSz="457200" rtl="0" eaLnBrk="1" latinLnBrk="0" hangingPunct="1">
                <a:defRPr sz="1800" kern="1200">
                  <a:solidFill>
                    <a:srgbClr val="000000"/>
                  </a:solidFill>
                  <a:latin typeface="Calibri" panose="020F0502020204030204"/>
                </a:defRPr>
              </a:lvl2pPr>
              <a:lvl3pPr marL="914400" algn="l" defTabSz="457200" rtl="0" eaLnBrk="1" latinLnBrk="0" hangingPunct="1">
                <a:defRPr sz="1800" kern="1200">
                  <a:solidFill>
                    <a:srgbClr val="000000"/>
                  </a:solidFill>
                  <a:latin typeface="Calibri" panose="020F0502020204030204"/>
                </a:defRPr>
              </a:lvl3pPr>
              <a:lvl4pPr marL="1371600" algn="l" defTabSz="457200" rtl="0" eaLnBrk="1" latinLnBrk="0" hangingPunct="1">
                <a:defRPr sz="1800" kern="1200">
                  <a:solidFill>
                    <a:srgbClr val="000000"/>
                  </a:solidFill>
                  <a:latin typeface="Calibri" panose="020F0502020204030204"/>
                </a:defRPr>
              </a:lvl4pPr>
              <a:lvl5pPr marL="1828800" algn="l" defTabSz="457200" rtl="0" eaLnBrk="1" latinLnBrk="0" hangingPunct="1">
                <a:defRPr sz="1800" kern="1200">
                  <a:solidFill>
                    <a:srgbClr val="000000"/>
                  </a:solidFill>
                  <a:latin typeface="Calibri" panose="020F0502020204030204"/>
                </a:defRPr>
              </a:lvl5pPr>
              <a:lvl6pPr marL="2286000" algn="l" defTabSz="457200" rtl="0" eaLnBrk="1" latinLnBrk="0" hangingPunct="1">
                <a:defRPr sz="1800" kern="1200">
                  <a:solidFill>
                    <a:srgbClr val="000000"/>
                  </a:solidFill>
                  <a:latin typeface="Calibri" panose="020F0502020204030204"/>
                </a:defRPr>
              </a:lvl6pPr>
              <a:lvl7pPr marL="2743200" algn="l" defTabSz="457200" rtl="0" eaLnBrk="1" latinLnBrk="0" hangingPunct="1">
                <a:defRPr sz="1800" kern="1200">
                  <a:solidFill>
                    <a:srgbClr val="000000"/>
                  </a:solidFill>
                  <a:latin typeface="Calibri" panose="020F0502020204030204"/>
                </a:defRPr>
              </a:lvl7pPr>
              <a:lvl8pPr marL="3200400" algn="l" defTabSz="457200" rtl="0" eaLnBrk="1" latinLnBrk="0" hangingPunct="1">
                <a:defRPr sz="1800" kern="1200">
                  <a:solidFill>
                    <a:srgbClr val="000000"/>
                  </a:solidFill>
                  <a:latin typeface="Calibri" panose="020F0502020204030204"/>
                </a:defRPr>
              </a:lvl8pPr>
              <a:lvl9pPr marL="3657600" algn="l" defTabSz="457200" rtl="0" eaLnBrk="1" latinLnBrk="0" hangingPunct="1">
                <a:defRPr sz="1800" kern="1200">
                  <a:solidFill>
                    <a:srgbClr val="000000"/>
                  </a:solidFill>
                  <a:latin typeface="Calibri" panose="020F0502020204030204"/>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r>
                <a:rPr kumimoji="0" lang="en-GB" sz="1200" b="0" i="0" u="none" strike="noStrike" kern="1200" cap="none" spc="0" normalizeH="0" baseline="0">
                  <a:ln>
                    <a:noFill/>
                  </a:ln>
                  <a:solidFill>
                    <a:srgbClr val="FFFFFF"/>
                  </a:solidFill>
                  <a:effectLst/>
                  <a:uLnTx/>
                  <a:uFillTx/>
                  <a:latin typeface="Arial" panose="020B0604020202020204" pitchFamily="34" charset="0"/>
                  <a:cs typeface="Arial" panose="020B0604020202020204" pitchFamily="34" charset="0"/>
                </a:rPr>
                <a:t>Inspirational </a:t>
              </a:r>
            </a:p>
            <a:p>
              <a:pPr marL="0" marR="0" lvl="0" indent="0" algn="ctr" defTabSz="457200" rtl="0" eaLnBrk="1" fontAlgn="auto" latinLnBrk="0" hangingPunct="1">
                <a:lnSpc>
                  <a:spcPct val="100000"/>
                </a:lnSpc>
                <a:spcBef>
                  <a:spcPts val="0"/>
                </a:spcBef>
                <a:spcAft>
                  <a:spcPts val="0"/>
                </a:spcAft>
                <a:buClrTx/>
                <a:buSzTx/>
                <a:buFontTx/>
                <a:buNone/>
                <a:tabLst/>
                <a:defRPr/>
              </a:pPr>
              <a:r>
                <a:rPr kumimoji="0" lang="en-GB" sz="1200" b="0" i="0" u="none" strike="noStrike" kern="1200" cap="none" spc="0" normalizeH="0" baseline="0">
                  <a:ln>
                    <a:noFill/>
                  </a:ln>
                  <a:solidFill>
                    <a:srgbClr val="FFFFFF"/>
                  </a:solidFill>
                  <a:effectLst/>
                  <a:uLnTx/>
                  <a:uFillTx/>
                  <a:latin typeface="Arial" panose="020B0604020202020204" pitchFamily="34" charset="0"/>
                  <a:cs typeface="Arial" panose="020B0604020202020204" pitchFamily="34" charset="0"/>
                </a:rPr>
                <a:t>leadership</a:t>
              </a:r>
            </a:p>
          </xdr:txBody>
        </xdr:sp>
        <xdr:sp macro="" textlink="">
          <xdr:nvSpPr>
            <xdr:cNvPr id="11" name="TextBox 39">
              <a:extLst>
                <a:ext uri="{FF2B5EF4-FFF2-40B4-BE49-F238E27FC236}">
                  <a16:creationId xmlns:a16="http://schemas.microsoft.com/office/drawing/2014/main" id="{600E46ED-2B8C-45C2-9DA5-4FB08C88E01E}"/>
                </a:ext>
              </a:extLst>
            </xdr:cNvPr>
            <xdr:cNvSpPr txBox="1"/>
          </xdr:nvSpPr>
          <xdr:spPr>
            <a:xfrm rot="2951056">
              <a:off x="4264674" y="3836490"/>
              <a:ext cx="1927804" cy="760862"/>
            </a:xfrm>
            <a:prstGeom prst="rect">
              <a:avLst/>
            </a:prstGeom>
            <a:noFill/>
          </xdr:spPr>
          <xdr:txBody>
            <a:bodyPr spcFirstLastPara="1" wrap="square" numCol="1" rtlCol="0">
              <a:prstTxWarp prst="textArchDown">
                <a:avLst>
                  <a:gd name="adj" fmla="val 837518"/>
                </a:avLst>
              </a:prstTxWarp>
              <a:spAutoFit/>
            </a:bodyPr>
            <a:lstStyle>
              <a:defPPr>
                <a:defRPr lang="en-US"/>
              </a:defPPr>
              <a:lvl1pPr marL="0" algn="l" defTabSz="457200" rtl="0" eaLnBrk="1" latinLnBrk="0" hangingPunct="1">
                <a:defRPr sz="1800" kern="1200">
                  <a:solidFill>
                    <a:srgbClr val="000000"/>
                  </a:solidFill>
                  <a:latin typeface="Calibri" panose="020F0502020204030204"/>
                </a:defRPr>
              </a:lvl1pPr>
              <a:lvl2pPr marL="457200" algn="l" defTabSz="457200" rtl="0" eaLnBrk="1" latinLnBrk="0" hangingPunct="1">
                <a:defRPr sz="1800" kern="1200">
                  <a:solidFill>
                    <a:srgbClr val="000000"/>
                  </a:solidFill>
                  <a:latin typeface="Calibri" panose="020F0502020204030204"/>
                </a:defRPr>
              </a:lvl2pPr>
              <a:lvl3pPr marL="914400" algn="l" defTabSz="457200" rtl="0" eaLnBrk="1" latinLnBrk="0" hangingPunct="1">
                <a:defRPr sz="1800" kern="1200">
                  <a:solidFill>
                    <a:srgbClr val="000000"/>
                  </a:solidFill>
                  <a:latin typeface="Calibri" panose="020F0502020204030204"/>
                </a:defRPr>
              </a:lvl3pPr>
              <a:lvl4pPr marL="1371600" algn="l" defTabSz="457200" rtl="0" eaLnBrk="1" latinLnBrk="0" hangingPunct="1">
                <a:defRPr sz="1800" kern="1200">
                  <a:solidFill>
                    <a:srgbClr val="000000"/>
                  </a:solidFill>
                  <a:latin typeface="Calibri" panose="020F0502020204030204"/>
                </a:defRPr>
              </a:lvl4pPr>
              <a:lvl5pPr marL="1828800" algn="l" defTabSz="457200" rtl="0" eaLnBrk="1" latinLnBrk="0" hangingPunct="1">
                <a:defRPr sz="1800" kern="1200">
                  <a:solidFill>
                    <a:srgbClr val="000000"/>
                  </a:solidFill>
                  <a:latin typeface="Calibri" panose="020F0502020204030204"/>
                </a:defRPr>
              </a:lvl5pPr>
              <a:lvl6pPr marL="2286000" algn="l" defTabSz="457200" rtl="0" eaLnBrk="1" latinLnBrk="0" hangingPunct="1">
                <a:defRPr sz="1800" kern="1200">
                  <a:solidFill>
                    <a:srgbClr val="000000"/>
                  </a:solidFill>
                  <a:latin typeface="Calibri" panose="020F0502020204030204"/>
                </a:defRPr>
              </a:lvl6pPr>
              <a:lvl7pPr marL="2743200" algn="l" defTabSz="457200" rtl="0" eaLnBrk="1" latinLnBrk="0" hangingPunct="1">
                <a:defRPr sz="1800" kern="1200">
                  <a:solidFill>
                    <a:srgbClr val="000000"/>
                  </a:solidFill>
                  <a:latin typeface="Calibri" panose="020F0502020204030204"/>
                </a:defRPr>
              </a:lvl7pPr>
              <a:lvl8pPr marL="3200400" algn="l" defTabSz="457200" rtl="0" eaLnBrk="1" latinLnBrk="0" hangingPunct="1">
                <a:defRPr sz="1800" kern="1200">
                  <a:solidFill>
                    <a:srgbClr val="000000"/>
                  </a:solidFill>
                  <a:latin typeface="Calibri" panose="020F0502020204030204"/>
                </a:defRPr>
              </a:lvl8pPr>
              <a:lvl9pPr marL="3657600" algn="l" defTabSz="457200" rtl="0" eaLnBrk="1" latinLnBrk="0" hangingPunct="1">
                <a:defRPr sz="1800" kern="1200">
                  <a:solidFill>
                    <a:srgbClr val="000000"/>
                  </a:solidFill>
                  <a:latin typeface="Calibri" panose="020F0502020204030204"/>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r>
                <a:rPr kumimoji="0" lang="en-GB" sz="1200" b="0" i="0" u="none" strike="noStrike" kern="1200" cap="none" spc="0" normalizeH="0" baseline="0">
                  <a:ln>
                    <a:noFill/>
                  </a:ln>
                  <a:solidFill>
                    <a:srgbClr val="FFFFFF"/>
                  </a:solidFill>
                  <a:effectLst/>
                  <a:uLnTx/>
                  <a:uFillTx/>
                  <a:latin typeface="Arial" panose="020B0604020202020204" pitchFamily="34" charset="0"/>
                  <a:cs typeface="Arial" panose="020B0604020202020204" pitchFamily="34" charset="0"/>
                </a:rPr>
                <a:t>Deliver value</a:t>
              </a:r>
            </a:p>
          </xdr:txBody>
        </xdr:sp>
        <xdr:sp macro="" textlink="">
          <xdr:nvSpPr>
            <xdr:cNvPr id="12" name="TextBox 40">
              <a:extLst>
                <a:ext uri="{FF2B5EF4-FFF2-40B4-BE49-F238E27FC236}">
                  <a16:creationId xmlns:a16="http://schemas.microsoft.com/office/drawing/2014/main" id="{EBA5A466-5FB6-48C4-BD0D-1B6D598C7080}"/>
                </a:ext>
              </a:extLst>
            </xdr:cNvPr>
            <xdr:cNvSpPr txBox="1"/>
          </xdr:nvSpPr>
          <xdr:spPr>
            <a:xfrm rot="2840209">
              <a:off x="5468551" y="2231117"/>
              <a:ext cx="2536462" cy="1128699"/>
            </a:xfrm>
            <a:prstGeom prst="rect">
              <a:avLst/>
            </a:prstGeom>
            <a:noFill/>
          </xdr:spPr>
          <xdr:txBody>
            <a:bodyPr spcFirstLastPara="1" wrap="square" numCol="1" rtlCol="0">
              <a:prstTxWarp prst="textArchUp">
                <a:avLst>
                  <a:gd name="adj" fmla="val 9710764"/>
                </a:avLst>
              </a:prstTxWarp>
              <a:spAutoFit/>
            </a:bodyPr>
            <a:lstStyle>
              <a:defPPr>
                <a:defRPr lang="en-US"/>
              </a:defPPr>
              <a:lvl1pPr marL="0" algn="l" defTabSz="457200" rtl="0" eaLnBrk="1" latinLnBrk="0" hangingPunct="1">
                <a:defRPr sz="1800" kern="1200">
                  <a:solidFill>
                    <a:srgbClr val="000000"/>
                  </a:solidFill>
                  <a:latin typeface="Calibri" panose="020F0502020204030204"/>
                </a:defRPr>
              </a:lvl1pPr>
              <a:lvl2pPr marL="457200" algn="l" defTabSz="457200" rtl="0" eaLnBrk="1" latinLnBrk="0" hangingPunct="1">
                <a:defRPr sz="1800" kern="1200">
                  <a:solidFill>
                    <a:srgbClr val="000000"/>
                  </a:solidFill>
                  <a:latin typeface="Calibri" panose="020F0502020204030204"/>
                </a:defRPr>
              </a:lvl2pPr>
              <a:lvl3pPr marL="914400" algn="l" defTabSz="457200" rtl="0" eaLnBrk="1" latinLnBrk="0" hangingPunct="1">
                <a:defRPr sz="1800" kern="1200">
                  <a:solidFill>
                    <a:srgbClr val="000000"/>
                  </a:solidFill>
                  <a:latin typeface="Calibri" panose="020F0502020204030204"/>
                </a:defRPr>
              </a:lvl3pPr>
              <a:lvl4pPr marL="1371600" algn="l" defTabSz="457200" rtl="0" eaLnBrk="1" latinLnBrk="0" hangingPunct="1">
                <a:defRPr sz="1800" kern="1200">
                  <a:solidFill>
                    <a:srgbClr val="000000"/>
                  </a:solidFill>
                  <a:latin typeface="Calibri" panose="020F0502020204030204"/>
                </a:defRPr>
              </a:lvl4pPr>
              <a:lvl5pPr marL="1828800" algn="l" defTabSz="457200" rtl="0" eaLnBrk="1" latinLnBrk="0" hangingPunct="1">
                <a:defRPr sz="1800" kern="1200">
                  <a:solidFill>
                    <a:srgbClr val="000000"/>
                  </a:solidFill>
                  <a:latin typeface="Calibri" panose="020F0502020204030204"/>
                </a:defRPr>
              </a:lvl5pPr>
              <a:lvl6pPr marL="2286000" algn="l" defTabSz="457200" rtl="0" eaLnBrk="1" latinLnBrk="0" hangingPunct="1">
                <a:defRPr sz="1800" kern="1200">
                  <a:solidFill>
                    <a:srgbClr val="000000"/>
                  </a:solidFill>
                  <a:latin typeface="Calibri" panose="020F0502020204030204"/>
                </a:defRPr>
              </a:lvl6pPr>
              <a:lvl7pPr marL="2743200" algn="l" defTabSz="457200" rtl="0" eaLnBrk="1" latinLnBrk="0" hangingPunct="1">
                <a:defRPr sz="1800" kern="1200">
                  <a:solidFill>
                    <a:srgbClr val="000000"/>
                  </a:solidFill>
                  <a:latin typeface="Calibri" panose="020F0502020204030204"/>
                </a:defRPr>
              </a:lvl7pPr>
              <a:lvl8pPr marL="3200400" algn="l" defTabSz="457200" rtl="0" eaLnBrk="1" latinLnBrk="0" hangingPunct="1">
                <a:defRPr sz="1800" kern="1200">
                  <a:solidFill>
                    <a:srgbClr val="000000"/>
                  </a:solidFill>
                  <a:latin typeface="Calibri" panose="020F0502020204030204"/>
                </a:defRPr>
              </a:lvl8pPr>
              <a:lvl9pPr marL="3657600" algn="l" defTabSz="457200" rtl="0" eaLnBrk="1" latinLnBrk="0" hangingPunct="1">
                <a:defRPr sz="1800" kern="1200">
                  <a:solidFill>
                    <a:srgbClr val="000000"/>
                  </a:solidFill>
                  <a:latin typeface="Calibri" panose="020F0502020204030204"/>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r>
                <a:rPr kumimoji="0" lang="en-GB" sz="1200" b="0" i="0" u="none" strike="noStrike" kern="1200" cap="none" spc="0" normalizeH="0" baseline="0">
                  <a:ln>
                    <a:noFill/>
                  </a:ln>
                  <a:solidFill>
                    <a:srgbClr val="FFFFFF"/>
                  </a:solidFill>
                  <a:effectLst/>
                  <a:uLnTx/>
                  <a:uFillTx/>
                  <a:latin typeface="Arial" panose="020B0604020202020204" pitchFamily="34" charset="0"/>
                  <a:cs typeface="Arial" panose="020B0604020202020204" pitchFamily="34" charset="0"/>
                </a:rPr>
                <a:t>Clear destination </a:t>
              </a:r>
            </a:p>
            <a:p>
              <a:pPr marL="0" marR="0" lvl="0" indent="0" algn="ctr" defTabSz="457200" rtl="0" eaLnBrk="1" fontAlgn="auto" latinLnBrk="0" hangingPunct="1">
                <a:lnSpc>
                  <a:spcPct val="100000"/>
                </a:lnSpc>
                <a:spcBef>
                  <a:spcPts val="0"/>
                </a:spcBef>
                <a:spcAft>
                  <a:spcPts val="0"/>
                </a:spcAft>
                <a:buClrTx/>
                <a:buSzTx/>
                <a:buFontTx/>
                <a:buNone/>
                <a:tabLst/>
                <a:defRPr/>
              </a:pPr>
              <a:r>
                <a:rPr kumimoji="0" lang="en-GB" sz="1200" b="0" i="0" u="none" strike="noStrike" kern="1200" cap="none" spc="0" normalizeH="0" baseline="0">
                  <a:ln>
                    <a:noFill/>
                  </a:ln>
                  <a:solidFill>
                    <a:srgbClr val="FFFFFF"/>
                  </a:solidFill>
                  <a:effectLst/>
                  <a:uLnTx/>
                  <a:uFillTx/>
                  <a:latin typeface="Arial" panose="020B0604020202020204" pitchFamily="34" charset="0"/>
                  <a:cs typeface="Arial" panose="020B0604020202020204" pitchFamily="34" charset="0"/>
                </a:rPr>
                <a:t>&amp; journey</a:t>
              </a:r>
            </a:p>
          </xdr:txBody>
        </xdr:sp>
        <xdr:cxnSp macro="">
          <xdr:nvCxnSpPr>
            <xdr:cNvPr id="13" name="Straight Connector 12">
              <a:extLst>
                <a:ext uri="{FF2B5EF4-FFF2-40B4-BE49-F238E27FC236}">
                  <a16:creationId xmlns:a16="http://schemas.microsoft.com/office/drawing/2014/main" id="{C0C38A88-4AEE-4DCF-BA5A-2A39C4AFBA78}"/>
                </a:ext>
              </a:extLst>
            </xdr:cNvPr>
            <xdr:cNvCxnSpPr>
              <a:cxnSpLocks/>
            </xdr:cNvCxnSpPr>
          </xdr:nvCxnSpPr>
          <xdr:spPr>
            <a:xfrm>
              <a:off x="6096000" y="1311627"/>
              <a:ext cx="0" cy="866838"/>
            </a:xfrm>
            <a:prstGeom prst="line">
              <a:avLst/>
            </a:prstGeom>
            <a:noFill/>
            <a:ln w="15875" cap="flat" cmpd="sng" algn="ctr">
              <a:solidFill>
                <a:srgbClr val="FFFFFF"/>
              </a:solidFill>
              <a:prstDash val="solid"/>
              <a:miter lim="800000"/>
            </a:ln>
            <a:effectLst/>
          </xdr:spPr>
          <xdr:style>
            <a:lnRef idx="1">
              <a:schemeClr val="accent1"/>
            </a:lnRef>
            <a:fillRef idx="0">
              <a:schemeClr val="accent1"/>
            </a:fillRef>
            <a:effectRef idx="0">
              <a:schemeClr val="accent1"/>
            </a:effectRef>
            <a:fontRef idx="minor">
              <a:schemeClr val="tx1"/>
            </a:fontRef>
          </xdr:style>
        </xdr:cxnSp>
        <xdr:cxnSp macro="">
          <xdr:nvCxnSpPr>
            <xdr:cNvPr id="14" name="Straight Connector 13">
              <a:extLst>
                <a:ext uri="{FF2B5EF4-FFF2-40B4-BE49-F238E27FC236}">
                  <a16:creationId xmlns:a16="http://schemas.microsoft.com/office/drawing/2014/main" id="{B29F5E9C-253D-4727-AA56-32D2F8C5C889}"/>
                </a:ext>
              </a:extLst>
            </xdr:cNvPr>
            <xdr:cNvCxnSpPr>
              <a:cxnSpLocks/>
            </xdr:cNvCxnSpPr>
          </xdr:nvCxnSpPr>
          <xdr:spPr>
            <a:xfrm>
              <a:off x="7332676" y="3374231"/>
              <a:ext cx="804057" cy="2381"/>
            </a:xfrm>
            <a:prstGeom prst="line">
              <a:avLst/>
            </a:prstGeom>
            <a:noFill/>
            <a:ln w="15875" cap="flat" cmpd="sng" algn="ctr">
              <a:solidFill>
                <a:srgbClr val="FFFFFF"/>
              </a:solidFill>
              <a:prstDash val="solid"/>
              <a:miter lim="800000"/>
            </a:ln>
            <a:effectLst/>
          </xdr:spPr>
          <xdr:style>
            <a:lnRef idx="1">
              <a:schemeClr val="accent1"/>
            </a:lnRef>
            <a:fillRef idx="0">
              <a:schemeClr val="accent1"/>
            </a:fillRef>
            <a:effectRef idx="0">
              <a:schemeClr val="accent1"/>
            </a:effectRef>
            <a:fontRef idx="minor">
              <a:schemeClr val="tx1"/>
            </a:fontRef>
          </xdr:style>
        </xdr:cxnSp>
      </xdr:grpSp>
      <xdr:pic>
        <xdr:nvPicPr>
          <xdr:cNvPr id="4" name="Graphic 9" descr="User with solid fill">
            <a:extLst>
              <a:ext uri="{FF2B5EF4-FFF2-40B4-BE49-F238E27FC236}">
                <a16:creationId xmlns:a16="http://schemas.microsoft.com/office/drawing/2014/main" id="{E05D702B-3006-47BA-A3F2-6CCD505453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5758855" y="3091855"/>
            <a:ext cx="674290" cy="674290"/>
          </a:xfrm>
          <a:prstGeom prst="rect">
            <a:avLst/>
          </a:prstGeom>
        </xdr:spPr>
      </xdr:pic>
      <xdr:pic>
        <xdr:nvPicPr>
          <xdr:cNvPr id="5" name="Graphic 11" descr="Group with solid fill">
            <a:extLst>
              <a:ext uri="{FF2B5EF4-FFF2-40B4-BE49-F238E27FC236}">
                <a16:creationId xmlns:a16="http://schemas.microsoft.com/office/drawing/2014/main" id="{28B7032F-6BC3-4690-B570-0306A4D18F1B}"/>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5606683" y="799431"/>
            <a:ext cx="914400" cy="914400"/>
          </a:xfrm>
          <a:prstGeom prst="rect">
            <a:avLst/>
          </a:prstGeom>
        </xdr:spPr>
      </xdr:pic>
      <xdr:cxnSp macro="">
        <xdr:nvCxnSpPr>
          <xdr:cNvPr id="6" name="Straight Connector 5">
            <a:extLst>
              <a:ext uri="{FF2B5EF4-FFF2-40B4-BE49-F238E27FC236}">
                <a16:creationId xmlns:a16="http://schemas.microsoft.com/office/drawing/2014/main" id="{04D74FCA-36E8-44F4-AC44-E2D5CD497842}"/>
              </a:ext>
            </a:extLst>
          </xdr:cNvPr>
          <xdr:cNvCxnSpPr>
            <a:cxnSpLocks/>
            <a:stCxn id="15" idx="2"/>
          </xdr:cNvCxnSpPr>
        </xdr:nvCxnSpPr>
        <xdr:spPr>
          <a:xfrm>
            <a:off x="4047143" y="3429001"/>
            <a:ext cx="812182" cy="0"/>
          </a:xfrm>
          <a:prstGeom prst="line">
            <a:avLst/>
          </a:prstGeom>
          <a:noFill/>
          <a:ln w="15875" cap="flat" cmpd="sng" algn="ctr">
            <a:solidFill>
              <a:srgbClr val="FFFFFF"/>
            </a:solidFill>
            <a:prstDash val="solid"/>
            <a:miter lim="800000"/>
          </a:ln>
          <a:effectLst/>
        </xdr:spPr>
        <xdr:style>
          <a:lnRef idx="1">
            <a:schemeClr val="accent1"/>
          </a:lnRef>
          <a:fillRef idx="0">
            <a:schemeClr val="accent1"/>
          </a:fillRef>
          <a:effectRef idx="0">
            <a:schemeClr val="accent1"/>
          </a:effectRef>
          <a:fontRef idx="minor">
            <a:schemeClr val="tx1"/>
          </a:fontRef>
        </xdr:style>
      </xdr:cxnSp>
      <xdr:cxnSp macro="">
        <xdr:nvCxnSpPr>
          <xdr:cNvPr id="7" name="Straight Connector 6">
            <a:extLst>
              <a:ext uri="{FF2B5EF4-FFF2-40B4-BE49-F238E27FC236}">
                <a16:creationId xmlns:a16="http://schemas.microsoft.com/office/drawing/2014/main" id="{85C0B271-46E7-4545-8DEA-EA2DB4836ED8}"/>
              </a:ext>
            </a:extLst>
          </xdr:cNvPr>
          <xdr:cNvCxnSpPr>
            <a:cxnSpLocks/>
          </xdr:cNvCxnSpPr>
        </xdr:nvCxnSpPr>
        <xdr:spPr>
          <a:xfrm>
            <a:off x="6096000" y="4662999"/>
            <a:ext cx="0" cy="866838"/>
          </a:xfrm>
          <a:prstGeom prst="line">
            <a:avLst/>
          </a:prstGeom>
          <a:noFill/>
          <a:ln w="15875" cap="flat" cmpd="sng" algn="ctr">
            <a:solidFill>
              <a:srgbClr val="FFFFFF"/>
            </a:solidFill>
            <a:prstDash val="solid"/>
            <a:miter lim="800000"/>
          </a:ln>
          <a:effectLst/>
        </xdr:spPr>
        <xdr:style>
          <a:lnRef idx="1">
            <a:schemeClr val="accent1"/>
          </a:lnRef>
          <a:fillRef idx="0">
            <a:schemeClr val="accent1"/>
          </a:fillRef>
          <a:effectRef idx="0">
            <a:schemeClr val="accent1"/>
          </a:effectRef>
          <a:fontRef idx="minor">
            <a:schemeClr val="tx1"/>
          </a:fontRef>
        </xdr:style>
      </xdr:cxnSp>
      <xdr:sp macro="" textlink="">
        <xdr:nvSpPr>
          <xdr:cNvPr id="8" name="TextBox 54">
            <a:extLst>
              <a:ext uri="{FF2B5EF4-FFF2-40B4-BE49-F238E27FC236}">
                <a16:creationId xmlns:a16="http://schemas.microsoft.com/office/drawing/2014/main" id="{D756B977-5251-4775-87F1-5C4AFE046021}"/>
              </a:ext>
            </a:extLst>
          </xdr:cNvPr>
          <xdr:cNvSpPr txBox="1"/>
        </xdr:nvSpPr>
        <xdr:spPr>
          <a:xfrm rot="18741759">
            <a:off x="5990673" y="3843325"/>
            <a:ext cx="1927804" cy="760862"/>
          </a:xfrm>
          <a:prstGeom prst="rect">
            <a:avLst/>
          </a:prstGeom>
          <a:noFill/>
        </xdr:spPr>
        <xdr:txBody>
          <a:bodyPr spcFirstLastPara="1" wrap="square" numCol="1" rtlCol="0">
            <a:prstTxWarp prst="textArchDown">
              <a:avLst>
                <a:gd name="adj" fmla="val 837518"/>
              </a:avLst>
            </a:prstTxWarp>
            <a:spAutoFit/>
          </a:bodyPr>
          <a:lstStyle>
            <a:defPPr>
              <a:defRPr lang="en-US"/>
            </a:defPPr>
            <a:lvl1pPr marL="0" algn="l" defTabSz="457200" rtl="0" eaLnBrk="1" latinLnBrk="0" hangingPunct="1">
              <a:defRPr sz="1800" kern="1200">
                <a:solidFill>
                  <a:srgbClr val="000000"/>
                </a:solidFill>
                <a:latin typeface="Calibri" panose="020F0502020204030204"/>
              </a:defRPr>
            </a:lvl1pPr>
            <a:lvl2pPr marL="457200" algn="l" defTabSz="457200" rtl="0" eaLnBrk="1" latinLnBrk="0" hangingPunct="1">
              <a:defRPr sz="1800" kern="1200">
                <a:solidFill>
                  <a:srgbClr val="000000"/>
                </a:solidFill>
                <a:latin typeface="Calibri" panose="020F0502020204030204"/>
              </a:defRPr>
            </a:lvl2pPr>
            <a:lvl3pPr marL="914400" algn="l" defTabSz="457200" rtl="0" eaLnBrk="1" latinLnBrk="0" hangingPunct="1">
              <a:defRPr sz="1800" kern="1200">
                <a:solidFill>
                  <a:srgbClr val="000000"/>
                </a:solidFill>
                <a:latin typeface="Calibri" panose="020F0502020204030204"/>
              </a:defRPr>
            </a:lvl3pPr>
            <a:lvl4pPr marL="1371600" algn="l" defTabSz="457200" rtl="0" eaLnBrk="1" latinLnBrk="0" hangingPunct="1">
              <a:defRPr sz="1800" kern="1200">
                <a:solidFill>
                  <a:srgbClr val="000000"/>
                </a:solidFill>
                <a:latin typeface="Calibri" panose="020F0502020204030204"/>
              </a:defRPr>
            </a:lvl4pPr>
            <a:lvl5pPr marL="1828800" algn="l" defTabSz="457200" rtl="0" eaLnBrk="1" latinLnBrk="0" hangingPunct="1">
              <a:defRPr sz="1800" kern="1200">
                <a:solidFill>
                  <a:srgbClr val="000000"/>
                </a:solidFill>
                <a:latin typeface="Calibri" panose="020F0502020204030204"/>
              </a:defRPr>
            </a:lvl5pPr>
            <a:lvl6pPr marL="2286000" algn="l" defTabSz="457200" rtl="0" eaLnBrk="1" latinLnBrk="0" hangingPunct="1">
              <a:defRPr sz="1800" kern="1200">
                <a:solidFill>
                  <a:srgbClr val="000000"/>
                </a:solidFill>
                <a:latin typeface="Calibri" panose="020F0502020204030204"/>
              </a:defRPr>
            </a:lvl6pPr>
            <a:lvl7pPr marL="2743200" algn="l" defTabSz="457200" rtl="0" eaLnBrk="1" latinLnBrk="0" hangingPunct="1">
              <a:defRPr sz="1800" kern="1200">
                <a:solidFill>
                  <a:srgbClr val="000000"/>
                </a:solidFill>
                <a:latin typeface="Calibri" panose="020F0502020204030204"/>
              </a:defRPr>
            </a:lvl7pPr>
            <a:lvl8pPr marL="3200400" algn="l" defTabSz="457200" rtl="0" eaLnBrk="1" latinLnBrk="0" hangingPunct="1">
              <a:defRPr sz="1800" kern="1200">
                <a:solidFill>
                  <a:srgbClr val="000000"/>
                </a:solidFill>
                <a:latin typeface="Calibri" panose="020F0502020204030204"/>
              </a:defRPr>
            </a:lvl8pPr>
            <a:lvl9pPr marL="3657600" algn="l" defTabSz="457200" rtl="0" eaLnBrk="1" latinLnBrk="0" hangingPunct="1">
              <a:defRPr sz="1800" kern="1200">
                <a:solidFill>
                  <a:srgbClr val="000000"/>
                </a:solidFill>
                <a:latin typeface="Calibri" panose="020F0502020204030204"/>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r>
              <a:rPr kumimoji="0" lang="en-GB" sz="1200" b="0" i="0" u="none" strike="noStrike" kern="1200" cap="none" spc="0" normalizeH="0" baseline="0">
                <a:ln>
                  <a:noFill/>
                </a:ln>
                <a:solidFill>
                  <a:srgbClr val="FFFFFF"/>
                </a:solidFill>
                <a:effectLst/>
                <a:uLnTx/>
                <a:uFillTx/>
                <a:latin typeface="Arial" panose="020B0604020202020204" pitchFamily="34" charset="0"/>
                <a:cs typeface="Arial" panose="020B0604020202020204" pitchFamily="34" charset="0"/>
              </a:rPr>
              <a:t>Collaborative </a:t>
            </a:r>
          </a:p>
          <a:p>
            <a:pPr marL="0" marR="0" lvl="0" indent="0" algn="ctr" defTabSz="457200" rtl="0" eaLnBrk="1" fontAlgn="auto" latinLnBrk="0" hangingPunct="1">
              <a:lnSpc>
                <a:spcPct val="100000"/>
              </a:lnSpc>
              <a:spcBef>
                <a:spcPts val="0"/>
              </a:spcBef>
              <a:spcAft>
                <a:spcPts val="0"/>
              </a:spcAft>
              <a:buClrTx/>
              <a:buSzTx/>
              <a:buFontTx/>
              <a:buNone/>
              <a:tabLst/>
              <a:defRPr/>
            </a:pPr>
            <a:r>
              <a:rPr lang="en-GB" sz="1200">
                <a:solidFill>
                  <a:srgbClr val="FFFFFF"/>
                </a:solidFill>
                <a:latin typeface="Arial" panose="020B0604020202020204" pitchFamily="34" charset="0"/>
                <a:cs typeface="Arial" panose="020B0604020202020204" pitchFamily="34" charset="0"/>
              </a:rPr>
              <a:t>culture </a:t>
            </a:r>
            <a:endParaRPr kumimoji="0" lang="en-GB" sz="1200" b="0" i="0" u="none" strike="noStrike" kern="1200" cap="none" spc="0" normalizeH="0" baseline="0">
              <a:ln>
                <a:noFill/>
              </a:ln>
              <a:solidFill>
                <a:srgbClr val="FFFFFF"/>
              </a:solidFill>
              <a:effectLst/>
              <a:uLnTx/>
              <a:uFillTx/>
              <a:latin typeface="Arial" panose="020B0604020202020204" pitchFamily="34" charset="0"/>
              <a:cs typeface="Arial" panose="020B0604020202020204" pitchFamily="34" charset="0"/>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40821</xdr:colOff>
      <xdr:row>0</xdr:row>
      <xdr:rowOff>217714</xdr:rowOff>
    </xdr:from>
    <xdr:to>
      <xdr:col>2</xdr:col>
      <xdr:colOff>272142</xdr:colOff>
      <xdr:row>0</xdr:row>
      <xdr:rowOff>869014</xdr:rowOff>
    </xdr:to>
    <xdr:pic>
      <xdr:nvPicPr>
        <xdr:cNvPr id="2" name="Picture 1" descr="National Highways - Wikiwand">
          <a:extLst>
            <a:ext uri="{FF2B5EF4-FFF2-40B4-BE49-F238E27FC236}">
              <a16:creationId xmlns:a16="http://schemas.microsoft.com/office/drawing/2014/main" id="{AA70CE22-D770-466E-BC45-75EB4B3DA5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1446" y="217714"/>
          <a:ext cx="2079171" cy="651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191043</xdr:colOff>
      <xdr:row>0</xdr:row>
      <xdr:rowOff>272143</xdr:rowOff>
    </xdr:from>
    <xdr:to>
      <xdr:col>7</xdr:col>
      <xdr:colOff>2394857</xdr:colOff>
      <xdr:row>0</xdr:row>
      <xdr:rowOff>1013628</xdr:rowOff>
    </xdr:to>
    <xdr:pic>
      <xdr:nvPicPr>
        <xdr:cNvPr id="3" name="Picture 2">
          <a:extLst>
            <a:ext uri="{FF2B5EF4-FFF2-40B4-BE49-F238E27FC236}">
              <a16:creationId xmlns:a16="http://schemas.microsoft.com/office/drawing/2014/main" id="{E5D5AA9A-227A-445F-8240-A19AE55241D3}"/>
            </a:ext>
          </a:extLst>
        </xdr:cNvPr>
        <xdr:cNvPicPr>
          <a:picLocks noChangeAspect="1"/>
        </xdr:cNvPicPr>
      </xdr:nvPicPr>
      <xdr:blipFill>
        <a:blip xmlns:r="http://schemas.openxmlformats.org/officeDocument/2006/relationships" r:embed="rId2"/>
        <a:stretch>
          <a:fillRect/>
        </a:stretch>
      </xdr:blipFill>
      <xdr:spPr>
        <a:xfrm>
          <a:off x="25565643" y="272143"/>
          <a:ext cx="2203814" cy="74148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UCMAZ/AppData/Local/Microsoft/Windows/INetCache/Content.Outlook/EMRJNWLU/HPT%20Initial%20Assessment%20TEMPLATE%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s>
    <sheetDataSet>
      <sheetData sheetId="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C79E18D-BA1A-4C18-9B63-AACCCC0430B5}" name="Table2" displayName="Table2" ref="A3:F50" totalsRowShown="0" headerRowDxfId="10">
  <autoFilter ref="A3:F50" xr:uid="{2C79E18D-BA1A-4C18-9B63-AACCCC0430B5}"/>
  <tableColumns count="6">
    <tableColumn id="1" xr3:uid="{F1E550B4-33DE-49FA-9D2E-D2283D88AFE7}" name="Date" dataDxfId="9"/>
    <tableColumn id="2" xr3:uid="{7B626C50-7CE6-476F-90E4-CD844E195A88}" name="Topic Action Relating To"/>
    <tableColumn id="3" xr3:uid="{BD3CB7FC-0D80-4964-B9A3-0C56CEC280D3}" name="Action"/>
    <tableColumn id="4" xr3:uid="{8D95D0BD-9561-4300-829B-A0214A53FB56}" name="Who?"/>
    <tableColumn id="5" xr3:uid="{DEC9A93E-12F1-46E9-B9BA-359839EE274B}" name="When?" dataDxfId="8"/>
    <tableColumn id="6" xr3:uid="{4AD4F46F-8AE6-464C-9827-A235334C3C06}" name="Action Status"/>
  </tableColumns>
  <tableStyleInfo name="TableStyleLight8"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BC8781-CF4F-4F65-8677-588FF3D7D975}">
  <sheetPr>
    <tabColor rgb="FF00B0F0"/>
    <pageSetUpPr fitToPage="1"/>
  </sheetPr>
  <dimension ref="A1:Z23"/>
  <sheetViews>
    <sheetView showGridLines="0" zoomScale="50" zoomScaleNormal="50" workbookViewId="0">
      <selection activeCell="G5" sqref="G5"/>
    </sheetView>
  </sheetViews>
  <sheetFormatPr defaultRowHeight="15" x14ac:dyDescent="0.25"/>
  <cols>
    <col min="1" max="1" width="146.140625" customWidth="1"/>
  </cols>
  <sheetData>
    <row r="1" spans="1:26" ht="47.25" thickTop="1" x14ac:dyDescent="0.7">
      <c r="A1" s="120"/>
      <c r="B1" s="118"/>
      <c r="C1" s="118"/>
      <c r="D1" s="118"/>
      <c r="E1" s="118"/>
      <c r="F1" s="118"/>
      <c r="G1" s="118"/>
      <c r="H1" s="118"/>
      <c r="I1" s="118"/>
      <c r="J1" s="118"/>
      <c r="K1" s="118"/>
      <c r="L1" s="118"/>
      <c r="M1" s="118"/>
      <c r="N1" s="118"/>
      <c r="O1" s="118"/>
      <c r="P1" s="118"/>
      <c r="Q1" s="118"/>
      <c r="R1" s="118"/>
      <c r="S1" s="118"/>
      <c r="T1" s="118"/>
      <c r="U1" s="118"/>
      <c r="V1" s="118"/>
      <c r="W1" s="118"/>
      <c r="X1" s="118"/>
      <c r="Y1" s="118"/>
      <c r="Z1" s="118"/>
    </row>
    <row r="2" spans="1:26" ht="46.5" x14ac:dyDescent="0.7">
      <c r="A2" s="121" t="s">
        <v>0</v>
      </c>
      <c r="B2" s="119"/>
      <c r="C2" s="119"/>
      <c r="D2" s="119"/>
      <c r="E2" s="119"/>
      <c r="F2" s="119"/>
      <c r="G2" s="119"/>
      <c r="H2" s="119"/>
      <c r="I2" s="119"/>
      <c r="J2" s="119"/>
      <c r="K2" s="119"/>
      <c r="L2" s="119"/>
      <c r="M2" s="119"/>
      <c r="N2" s="119"/>
      <c r="O2" s="119"/>
      <c r="P2" s="119"/>
      <c r="Q2" s="119"/>
      <c r="R2" s="119"/>
      <c r="S2" s="119"/>
      <c r="T2" s="119"/>
      <c r="U2" s="119"/>
      <c r="V2" s="119"/>
      <c r="W2" s="119"/>
      <c r="X2" s="119"/>
      <c r="Y2" s="119"/>
      <c r="Z2" s="119"/>
    </row>
    <row r="3" spans="1:26" ht="28.5" x14ac:dyDescent="0.45">
      <c r="A3" s="122"/>
      <c r="B3" s="119"/>
      <c r="C3" s="119"/>
      <c r="D3" s="119"/>
      <c r="E3" s="119"/>
      <c r="F3" s="119"/>
      <c r="G3" s="119"/>
      <c r="H3" s="119"/>
      <c r="I3" s="119"/>
      <c r="J3" s="119"/>
      <c r="K3" s="119"/>
      <c r="L3" s="119"/>
      <c r="M3" s="119"/>
      <c r="N3" s="119"/>
      <c r="O3" s="119"/>
      <c r="P3" s="119"/>
      <c r="Q3" s="119"/>
      <c r="R3" s="119"/>
      <c r="S3" s="119"/>
      <c r="T3" s="119"/>
      <c r="U3" s="119"/>
      <c r="V3" s="119"/>
      <c r="W3" s="119"/>
      <c r="X3" s="119"/>
      <c r="Y3" s="119"/>
      <c r="Z3" s="119"/>
    </row>
    <row r="4" spans="1:26" ht="21" x14ac:dyDescent="0.35">
      <c r="A4" s="131" t="s">
        <v>1</v>
      </c>
      <c r="B4" s="117"/>
      <c r="C4" s="117"/>
      <c r="D4" s="117"/>
      <c r="E4" s="117"/>
      <c r="F4" s="117"/>
      <c r="G4" s="117"/>
      <c r="H4" s="117"/>
      <c r="I4" s="117"/>
      <c r="J4" s="117"/>
      <c r="K4" s="117"/>
      <c r="L4" s="117"/>
      <c r="M4" s="117"/>
      <c r="N4" s="117"/>
      <c r="O4" s="117"/>
      <c r="P4" s="117"/>
      <c r="Q4" s="117"/>
      <c r="R4" s="117"/>
      <c r="S4" s="117"/>
      <c r="T4" s="117"/>
      <c r="U4" s="117"/>
      <c r="V4" s="117"/>
      <c r="W4" s="117"/>
      <c r="X4" s="117"/>
      <c r="Y4" s="117"/>
      <c r="Z4" s="117"/>
    </row>
    <row r="5" spans="1:26" ht="210" customHeight="1" x14ac:dyDescent="0.25">
      <c r="A5" s="132" t="s">
        <v>2</v>
      </c>
      <c r="B5" s="8"/>
      <c r="C5" s="8"/>
      <c r="D5" s="8"/>
      <c r="E5" s="8"/>
      <c r="F5" s="8"/>
      <c r="G5" s="8"/>
      <c r="H5" s="8"/>
      <c r="I5" s="8"/>
      <c r="J5" s="8"/>
      <c r="K5" s="8"/>
      <c r="L5" s="8"/>
      <c r="M5" s="8"/>
      <c r="N5" s="8"/>
      <c r="O5" s="8"/>
      <c r="P5" s="8"/>
      <c r="Q5" s="8"/>
      <c r="R5" s="8"/>
      <c r="S5" s="8"/>
      <c r="T5" s="8"/>
      <c r="U5" s="8"/>
      <c r="V5" s="8"/>
      <c r="W5" s="8"/>
      <c r="X5" s="8"/>
      <c r="Y5" s="8"/>
      <c r="Z5" s="8"/>
    </row>
    <row r="6" spans="1:26" ht="21" x14ac:dyDescent="0.35">
      <c r="A6" s="131" t="s">
        <v>3</v>
      </c>
      <c r="B6" s="117"/>
      <c r="C6" s="117"/>
      <c r="D6" s="117"/>
      <c r="E6" s="117"/>
      <c r="F6" s="117"/>
      <c r="G6" s="117"/>
      <c r="H6" s="117"/>
      <c r="I6" s="117"/>
      <c r="J6" s="117"/>
      <c r="K6" s="117"/>
      <c r="L6" s="117"/>
      <c r="M6" s="117"/>
      <c r="N6" s="117"/>
      <c r="O6" s="117"/>
      <c r="P6" s="117"/>
      <c r="Q6" s="117"/>
      <c r="R6" s="117"/>
      <c r="S6" s="117"/>
      <c r="T6" s="117"/>
      <c r="U6" s="117"/>
      <c r="V6" s="117"/>
      <c r="W6" s="117"/>
      <c r="X6" s="117"/>
      <c r="Y6" s="117"/>
      <c r="Z6" s="117"/>
    </row>
    <row r="7" spans="1:26" ht="211.15" customHeight="1" x14ac:dyDescent="0.25">
      <c r="A7" s="132" t="s">
        <v>4</v>
      </c>
      <c r="B7" s="8"/>
      <c r="C7" s="8"/>
      <c r="D7" s="8"/>
      <c r="E7" s="8"/>
      <c r="F7" s="8"/>
      <c r="G7" s="8"/>
      <c r="H7" s="8"/>
      <c r="I7" s="8"/>
      <c r="J7" s="8"/>
      <c r="K7" s="8"/>
      <c r="L7" s="8"/>
      <c r="M7" s="8"/>
      <c r="N7" s="8"/>
      <c r="O7" s="8"/>
      <c r="P7" s="8"/>
      <c r="Q7" s="8"/>
      <c r="R7" s="8"/>
      <c r="S7" s="8"/>
      <c r="T7" s="8"/>
      <c r="U7" s="8"/>
      <c r="V7" s="8"/>
      <c r="W7" s="8"/>
      <c r="X7" s="8"/>
      <c r="Y7" s="8"/>
      <c r="Z7" s="8"/>
    </row>
    <row r="8" spans="1:26" ht="21" x14ac:dyDescent="0.35">
      <c r="A8" s="131" t="s">
        <v>5</v>
      </c>
      <c r="B8" s="117"/>
      <c r="C8" s="117"/>
      <c r="D8" s="117"/>
      <c r="E8" s="117"/>
      <c r="F8" s="117"/>
      <c r="G8" s="117"/>
      <c r="H8" s="117"/>
    </row>
    <row r="9" spans="1:26" ht="409.15" customHeight="1" x14ac:dyDescent="0.25">
      <c r="A9" s="132" t="s">
        <v>6</v>
      </c>
      <c r="B9" s="8"/>
      <c r="C9" s="8"/>
      <c r="D9" s="8"/>
      <c r="E9" s="8"/>
      <c r="F9" s="8"/>
      <c r="G9" s="8"/>
      <c r="H9" s="8"/>
      <c r="I9" s="8"/>
      <c r="J9" s="8"/>
      <c r="K9" s="8"/>
      <c r="L9" s="8"/>
      <c r="M9" s="8"/>
      <c r="N9" s="8"/>
      <c r="O9" s="8"/>
      <c r="P9" s="8"/>
      <c r="Q9" s="8"/>
      <c r="R9" s="8"/>
      <c r="S9" s="8"/>
      <c r="T9" s="8"/>
      <c r="U9" s="8"/>
      <c r="V9" s="8"/>
      <c r="W9" s="8"/>
      <c r="X9" s="8"/>
      <c r="Y9" s="8"/>
      <c r="Z9" s="8"/>
    </row>
    <row r="10" spans="1:26" ht="42" x14ac:dyDescent="0.35">
      <c r="A10" s="133" t="s">
        <v>7</v>
      </c>
    </row>
    <row r="11" spans="1:26" x14ac:dyDescent="0.25">
      <c r="A11" s="134"/>
    </row>
    <row r="12" spans="1:26" x14ac:dyDescent="0.25">
      <c r="A12" s="134"/>
    </row>
    <row r="13" spans="1:26" x14ac:dyDescent="0.25">
      <c r="A13" s="134"/>
    </row>
    <row r="14" spans="1:26" x14ac:dyDescent="0.25">
      <c r="A14" s="134"/>
    </row>
    <row r="15" spans="1:26" x14ac:dyDescent="0.25">
      <c r="A15" s="134"/>
    </row>
    <row r="16" spans="1:26" x14ac:dyDescent="0.25">
      <c r="A16" s="134"/>
    </row>
    <row r="17" spans="1:1" x14ac:dyDescent="0.25">
      <c r="A17" s="134"/>
    </row>
    <row r="18" spans="1:1" x14ac:dyDescent="0.25">
      <c r="A18" s="134"/>
    </row>
    <row r="19" spans="1:1" x14ac:dyDescent="0.25">
      <c r="A19" s="134"/>
    </row>
    <row r="20" spans="1:1" x14ac:dyDescent="0.25">
      <c r="A20" s="135" t="s">
        <v>8</v>
      </c>
    </row>
    <row r="21" spans="1:1" x14ac:dyDescent="0.25">
      <c r="A21" s="135" t="s">
        <v>9</v>
      </c>
    </row>
    <row r="22" spans="1:1" ht="15.75" thickBot="1" x14ac:dyDescent="0.3">
      <c r="A22" s="136" t="s">
        <v>10</v>
      </c>
    </row>
    <row r="23" spans="1:1" ht="15.75" thickTop="1" x14ac:dyDescent="0.25"/>
  </sheetData>
  <pageMargins left="0.7" right="0.7" top="0.75" bottom="0.75" header="0.3" footer="0.3"/>
  <pageSetup paperSize="9" scale="59"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11"/>
  <sheetViews>
    <sheetView zoomScale="60" zoomScaleNormal="60" workbookViewId="0">
      <pane ySplit="1" topLeftCell="A2" activePane="bottomLeft" state="frozen"/>
      <selection pane="bottomLeft" activeCell="G9" sqref="G9"/>
    </sheetView>
  </sheetViews>
  <sheetFormatPr defaultRowHeight="15" x14ac:dyDescent="0.25"/>
  <cols>
    <col min="1" max="1" width="6.42578125" customWidth="1"/>
    <col min="2" max="2" width="28.5703125" customWidth="1"/>
    <col min="3" max="7" width="45.5703125" customWidth="1"/>
    <col min="8" max="8" width="35.28515625" hidden="1" customWidth="1"/>
  </cols>
  <sheetData>
    <row r="1" spans="1:8" x14ac:dyDescent="0.25">
      <c r="B1" s="1" t="s">
        <v>84</v>
      </c>
      <c r="C1" s="1" t="s">
        <v>222</v>
      </c>
      <c r="D1" s="1" t="s">
        <v>223</v>
      </c>
      <c r="E1" s="1" t="s">
        <v>224</v>
      </c>
      <c r="F1" s="1" t="s">
        <v>225</v>
      </c>
      <c r="G1" s="1" t="s">
        <v>226</v>
      </c>
      <c r="H1" s="2" t="s">
        <v>85</v>
      </c>
    </row>
    <row r="2" spans="1:8" ht="195" x14ac:dyDescent="0.25">
      <c r="A2" s="1">
        <v>1</v>
      </c>
      <c r="B2" s="3" t="s">
        <v>227</v>
      </c>
      <c r="C2" s="4" t="s">
        <v>228</v>
      </c>
      <c r="D2" s="4" t="s">
        <v>229</v>
      </c>
      <c r="E2" s="4" t="s">
        <v>230</v>
      </c>
      <c r="F2" s="4" t="s">
        <v>231</v>
      </c>
      <c r="G2" s="4" t="s">
        <v>232</v>
      </c>
      <c r="H2" s="5" t="s">
        <v>151</v>
      </c>
    </row>
    <row r="3" spans="1:8" ht="90" x14ac:dyDescent="0.25">
      <c r="A3" s="1">
        <v>2</v>
      </c>
      <c r="B3" s="3" t="s">
        <v>233</v>
      </c>
      <c r="C3" s="4" t="s">
        <v>234</v>
      </c>
      <c r="D3" s="4" t="s">
        <v>235</v>
      </c>
      <c r="E3" s="4" t="s">
        <v>236</v>
      </c>
      <c r="F3" s="4" t="s">
        <v>237</v>
      </c>
      <c r="G3" s="4" t="s">
        <v>238</v>
      </c>
      <c r="H3" s="5" t="s">
        <v>169</v>
      </c>
    </row>
    <row r="4" spans="1:8" ht="150" x14ac:dyDescent="0.25">
      <c r="A4" s="1">
        <v>3</v>
      </c>
      <c r="B4" s="3" t="s">
        <v>239</v>
      </c>
      <c r="C4" s="4" t="s">
        <v>240</v>
      </c>
      <c r="D4" s="4" t="s">
        <v>241</v>
      </c>
      <c r="E4" s="4" t="s">
        <v>242</v>
      </c>
      <c r="F4" s="4" t="s">
        <v>243</v>
      </c>
      <c r="G4" s="4" t="s">
        <v>244</v>
      </c>
      <c r="H4" s="5" t="s">
        <v>169</v>
      </c>
    </row>
    <row r="5" spans="1:8" ht="90" x14ac:dyDescent="0.25">
      <c r="A5" s="1">
        <v>4</v>
      </c>
      <c r="B5" s="3" t="s">
        <v>245</v>
      </c>
      <c r="C5" s="4" t="s">
        <v>246</v>
      </c>
      <c r="D5" s="4" t="s">
        <v>247</v>
      </c>
      <c r="E5" s="4" t="s">
        <v>248</v>
      </c>
      <c r="F5" s="4" t="s">
        <v>249</v>
      </c>
      <c r="G5" s="4" t="s">
        <v>250</v>
      </c>
      <c r="H5" s="5" t="s">
        <v>151</v>
      </c>
    </row>
    <row r="6" spans="1:8" ht="105" x14ac:dyDescent="0.25">
      <c r="A6" s="1">
        <v>5</v>
      </c>
      <c r="B6" s="3" t="s">
        <v>251</v>
      </c>
      <c r="C6" s="4" t="s">
        <v>252</v>
      </c>
      <c r="D6" s="4" t="s">
        <v>253</v>
      </c>
      <c r="E6" s="4" t="s">
        <v>254</v>
      </c>
      <c r="F6" s="4" t="s">
        <v>255</v>
      </c>
      <c r="G6" s="4" t="s">
        <v>256</v>
      </c>
      <c r="H6" s="5" t="s">
        <v>257</v>
      </c>
    </row>
    <row r="7" spans="1:8" ht="120" x14ac:dyDescent="0.25">
      <c r="A7" s="1">
        <v>6</v>
      </c>
      <c r="B7" s="3" t="s">
        <v>258</v>
      </c>
      <c r="C7" s="4" t="s">
        <v>259</v>
      </c>
      <c r="D7" s="4" t="s">
        <v>260</v>
      </c>
      <c r="E7" s="4" t="s">
        <v>261</v>
      </c>
      <c r="F7" s="4" t="s">
        <v>262</v>
      </c>
      <c r="G7" s="4" t="s">
        <v>263</v>
      </c>
      <c r="H7" s="6"/>
    </row>
    <row r="8" spans="1:8" ht="150" x14ac:dyDescent="0.25">
      <c r="A8" s="1">
        <v>7</v>
      </c>
      <c r="B8" s="3" t="s">
        <v>264</v>
      </c>
      <c r="C8" s="4" t="s">
        <v>265</v>
      </c>
      <c r="D8" s="4" t="s">
        <v>266</v>
      </c>
      <c r="E8" s="4" t="s">
        <v>267</v>
      </c>
      <c r="F8" s="4" t="s">
        <v>268</v>
      </c>
      <c r="G8" s="4" t="s">
        <v>269</v>
      </c>
      <c r="H8" s="6"/>
    </row>
    <row r="9" spans="1:8" ht="120" x14ac:dyDescent="0.25">
      <c r="A9" s="1">
        <v>8</v>
      </c>
      <c r="B9" s="3" t="s">
        <v>270</v>
      </c>
      <c r="C9" s="4" t="s">
        <v>196</v>
      </c>
      <c r="D9" s="4" t="s">
        <v>271</v>
      </c>
      <c r="E9" s="4" t="s">
        <v>198</v>
      </c>
      <c r="F9" s="4" t="s">
        <v>272</v>
      </c>
      <c r="G9" s="4" t="s">
        <v>200</v>
      </c>
      <c r="H9" s="6"/>
    </row>
    <row r="10" spans="1:8" ht="120" x14ac:dyDescent="0.25">
      <c r="A10" s="1">
        <v>9</v>
      </c>
      <c r="B10" s="3" t="s">
        <v>273</v>
      </c>
      <c r="C10" s="4" t="s">
        <v>274</v>
      </c>
      <c r="D10" s="4" t="s">
        <v>275</v>
      </c>
      <c r="E10" s="4" t="s">
        <v>276</v>
      </c>
      <c r="F10" s="4" t="s">
        <v>277</v>
      </c>
      <c r="G10" s="4" t="s">
        <v>278</v>
      </c>
      <c r="H10" s="6"/>
    </row>
    <row r="11" spans="1:8" ht="60" x14ac:dyDescent="0.25">
      <c r="A11" s="1">
        <v>10</v>
      </c>
      <c r="B11" s="3" t="s">
        <v>279</v>
      </c>
      <c r="C11" s="4" t="s">
        <v>280</v>
      </c>
      <c r="D11" s="4" t="s">
        <v>281</v>
      </c>
      <c r="E11" s="4" t="s">
        <v>282</v>
      </c>
      <c r="F11" s="4" t="s">
        <v>283</v>
      </c>
      <c r="G11" s="4" t="s">
        <v>284</v>
      </c>
      <c r="H11" s="6"/>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7"/>
  <sheetViews>
    <sheetView workbookViewId="0">
      <selection activeCell="D4" sqref="D4"/>
    </sheetView>
  </sheetViews>
  <sheetFormatPr defaultRowHeight="15" x14ac:dyDescent="0.25"/>
  <cols>
    <col min="1" max="1" width="12" bestFit="1" customWidth="1"/>
  </cols>
  <sheetData>
    <row r="1" spans="1:4" x14ac:dyDescent="0.25">
      <c r="A1" t="s">
        <v>79</v>
      </c>
      <c r="B1" t="s">
        <v>80</v>
      </c>
      <c r="D1" t="s">
        <v>81</v>
      </c>
    </row>
    <row r="3" spans="1:4" x14ac:dyDescent="0.25">
      <c r="A3" t="s">
        <v>74</v>
      </c>
      <c r="B3">
        <v>1</v>
      </c>
      <c r="D3" t="s">
        <v>82</v>
      </c>
    </row>
    <row r="4" spans="1:4" x14ac:dyDescent="0.25">
      <c r="A4" t="s">
        <v>75</v>
      </c>
      <c r="B4">
        <v>2</v>
      </c>
      <c r="D4" t="s">
        <v>83</v>
      </c>
    </row>
    <row r="5" spans="1:4" x14ac:dyDescent="0.25">
      <c r="A5" t="s">
        <v>76</v>
      </c>
      <c r="B5">
        <v>3</v>
      </c>
    </row>
    <row r="6" spans="1:4" x14ac:dyDescent="0.25">
      <c r="A6" t="s">
        <v>77</v>
      </c>
      <c r="B6">
        <v>4</v>
      </c>
    </row>
    <row r="7" spans="1:4" x14ac:dyDescent="0.25">
      <c r="A7" t="s">
        <v>78</v>
      </c>
      <c r="B7">
        <v>5</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E4B25B-6150-4117-B71F-4C191EC2BBB1}">
  <sheetPr>
    <tabColor rgb="FFFF0000"/>
    <pageSetUpPr fitToPage="1"/>
  </sheetPr>
  <dimension ref="A1:I20"/>
  <sheetViews>
    <sheetView showGridLines="0" tabSelected="1" topLeftCell="F1" zoomScale="70" zoomScaleNormal="70" workbookViewId="0">
      <selection activeCell="I5" sqref="I5"/>
    </sheetView>
  </sheetViews>
  <sheetFormatPr defaultColWidth="8.7109375" defaultRowHeight="15" x14ac:dyDescent="0.25"/>
  <cols>
    <col min="1" max="2" width="31.28515625" style="98" customWidth="1"/>
    <col min="3" max="3" width="60.7109375" style="93" customWidth="1"/>
    <col min="4" max="4" width="60.7109375" style="97" customWidth="1"/>
    <col min="5" max="5" width="60.7109375" style="92" customWidth="1"/>
    <col min="6" max="6" width="60.7109375" style="93" customWidth="1"/>
    <col min="7" max="7" width="60.7109375" style="92" customWidth="1"/>
    <col min="8" max="8" width="46.28515625" style="100" customWidth="1"/>
    <col min="9" max="9" width="126.140625" style="99" customWidth="1"/>
    <col min="10" max="16384" width="8.7109375" style="92"/>
  </cols>
  <sheetData>
    <row r="1" spans="1:9" s="102" customFormat="1" ht="72" customHeight="1" x14ac:dyDescent="0.25">
      <c r="A1" s="140" t="s">
        <v>11</v>
      </c>
      <c r="B1" s="140"/>
      <c r="C1" s="140"/>
      <c r="D1" s="140"/>
      <c r="E1" s="140"/>
      <c r="F1" s="140"/>
      <c r="G1" s="140"/>
      <c r="H1" s="107"/>
      <c r="I1"/>
    </row>
    <row r="2" spans="1:9" s="94" customFormat="1" ht="105" x14ac:dyDescent="0.25">
      <c r="A2" s="95"/>
      <c r="B2" s="101" t="s">
        <v>12</v>
      </c>
      <c r="C2" s="95" t="s">
        <v>13</v>
      </c>
      <c r="D2" s="95" t="s">
        <v>14</v>
      </c>
      <c r="E2" s="95" t="s">
        <v>15</v>
      </c>
      <c r="F2" s="95" t="s">
        <v>16</v>
      </c>
      <c r="G2" s="95" t="s">
        <v>17</v>
      </c>
      <c r="H2" s="111" t="s">
        <v>18</v>
      </c>
      <c r="I2" s="112" t="s">
        <v>19</v>
      </c>
    </row>
    <row r="3" spans="1:9" s="94" customFormat="1" ht="23.25" x14ac:dyDescent="0.25">
      <c r="A3" s="124"/>
      <c r="B3" s="124"/>
      <c r="C3" s="125"/>
      <c r="D3" s="125" t="s">
        <v>20</v>
      </c>
      <c r="E3" s="125" t="s">
        <v>21</v>
      </c>
      <c r="F3" s="125" t="s">
        <v>22</v>
      </c>
      <c r="G3" s="125" t="s">
        <v>23</v>
      </c>
      <c r="H3" s="126"/>
      <c r="I3" s="127"/>
    </row>
    <row r="4" spans="1:9" ht="392.25" customHeight="1" x14ac:dyDescent="0.25">
      <c r="A4" s="123" t="s">
        <v>24</v>
      </c>
      <c r="B4" s="114" t="s">
        <v>25</v>
      </c>
      <c r="C4" s="115" t="s">
        <v>26</v>
      </c>
      <c r="D4" s="115" t="s">
        <v>27</v>
      </c>
      <c r="E4" s="115" t="s">
        <v>28</v>
      </c>
      <c r="F4" s="115" t="s">
        <v>29</v>
      </c>
      <c r="G4" s="115" t="s">
        <v>30</v>
      </c>
      <c r="H4" s="128">
        <v>1.5</v>
      </c>
      <c r="I4" s="139" t="s">
        <v>31</v>
      </c>
    </row>
    <row r="5" spans="1:9" ht="393" customHeight="1" x14ac:dyDescent="0.25">
      <c r="A5" s="123" t="s">
        <v>32</v>
      </c>
      <c r="B5" s="114" t="s">
        <v>33</v>
      </c>
      <c r="C5" s="115" t="s">
        <v>34</v>
      </c>
      <c r="D5" s="115" t="s">
        <v>35</v>
      </c>
      <c r="E5" s="115" t="s">
        <v>36</v>
      </c>
      <c r="F5" s="115" t="s">
        <v>37</v>
      </c>
      <c r="G5" s="115" t="s">
        <v>38</v>
      </c>
      <c r="H5" s="128">
        <v>1.5</v>
      </c>
      <c r="I5" s="139" t="s">
        <v>39</v>
      </c>
    </row>
    <row r="6" spans="1:9" ht="225.6" customHeight="1" x14ac:dyDescent="0.25">
      <c r="A6" s="123" t="s">
        <v>40</v>
      </c>
      <c r="B6" s="114" t="s">
        <v>41</v>
      </c>
      <c r="C6" s="115" t="s">
        <v>42</v>
      </c>
      <c r="D6" s="115" t="s">
        <v>43</v>
      </c>
      <c r="E6" s="115" t="s">
        <v>44</v>
      </c>
      <c r="F6" s="115" t="s">
        <v>45</v>
      </c>
      <c r="G6" s="115" t="s">
        <v>46</v>
      </c>
      <c r="H6" s="128">
        <v>2</v>
      </c>
      <c r="I6" s="139" t="s">
        <v>47</v>
      </c>
    </row>
    <row r="7" spans="1:9" ht="142.5" x14ac:dyDescent="0.25">
      <c r="A7" s="123" t="s">
        <v>48</v>
      </c>
      <c r="B7" s="114" t="s">
        <v>49</v>
      </c>
      <c r="C7" s="116" t="s">
        <v>50</v>
      </c>
      <c r="D7" s="116" t="s">
        <v>51</v>
      </c>
      <c r="E7" s="116" t="s">
        <v>52</v>
      </c>
      <c r="F7" s="116" t="s">
        <v>53</v>
      </c>
      <c r="G7" s="116" t="s">
        <v>54</v>
      </c>
      <c r="H7" s="128">
        <v>1.5</v>
      </c>
      <c r="I7" s="139" t="s">
        <v>55</v>
      </c>
    </row>
    <row r="9" spans="1:9" ht="93" x14ac:dyDescent="0.25">
      <c r="A9" s="108"/>
      <c r="B9" s="108"/>
      <c r="C9" s="101" t="s">
        <v>13</v>
      </c>
      <c r="D9" s="101" t="s">
        <v>56</v>
      </c>
      <c r="E9" s="101" t="s">
        <v>15</v>
      </c>
      <c r="F9" s="101" t="s">
        <v>57</v>
      </c>
      <c r="G9" s="129" t="s">
        <v>58</v>
      </c>
      <c r="H9" s="113">
        <f>AVERAGE(H4:H7)</f>
        <v>1.625</v>
      </c>
      <c r="I9" s="130" t="s">
        <v>59</v>
      </c>
    </row>
    <row r="10" spans="1:9" s="96" customFormat="1" x14ac:dyDescent="0.25">
      <c r="A10" s="106"/>
      <c r="B10" s="106"/>
      <c r="C10" s="105"/>
      <c r="D10" s="109"/>
      <c r="E10" s="102"/>
      <c r="F10" s="105"/>
      <c r="G10" s="102"/>
      <c r="H10" s="110"/>
      <c r="I10" s="108"/>
    </row>
    <row r="11" spans="1:9" x14ac:dyDescent="0.25">
      <c r="A11" s="106"/>
      <c r="B11" s="106"/>
      <c r="C11" s="105"/>
      <c r="D11" s="109"/>
      <c r="E11" s="102"/>
      <c r="F11" s="105"/>
      <c r="G11" s="102"/>
      <c r="H11" s="110"/>
      <c r="I11" s="108"/>
    </row>
    <row r="12" spans="1:9" x14ac:dyDescent="0.25">
      <c r="A12" s="106"/>
      <c r="B12" s="106"/>
      <c r="C12" s="105"/>
      <c r="D12" s="109"/>
      <c r="E12" s="102"/>
      <c r="F12" s="105"/>
      <c r="G12" s="102"/>
      <c r="H12" s="110"/>
      <c r="I12" s="108"/>
    </row>
    <row r="13" spans="1:9" ht="14.25" x14ac:dyDescent="0.25">
      <c r="C13" s="92"/>
      <c r="D13" s="103"/>
      <c r="E13" s="104"/>
      <c r="F13" s="92"/>
      <c r="G13" s="98"/>
      <c r="I13" s="94"/>
    </row>
    <row r="14" spans="1:9" ht="14.25" x14ac:dyDescent="0.25">
      <c r="C14" s="92"/>
      <c r="D14" s="103"/>
      <c r="E14" s="104"/>
      <c r="F14" s="92"/>
      <c r="G14" s="98"/>
      <c r="I14" s="94"/>
    </row>
    <row r="15" spans="1:9" ht="14.25" x14ac:dyDescent="0.25">
      <c r="C15" s="92"/>
      <c r="D15" s="103"/>
      <c r="E15" s="104"/>
      <c r="F15" s="92"/>
      <c r="G15" s="98"/>
      <c r="I15" s="94"/>
    </row>
    <row r="16" spans="1:9" ht="14.25" x14ac:dyDescent="0.25">
      <c r="C16" s="92"/>
      <c r="D16" s="103"/>
      <c r="E16" s="104"/>
      <c r="F16" s="92"/>
      <c r="G16" s="98"/>
      <c r="I16" s="94"/>
    </row>
    <row r="17" spans="3:9" ht="14.25" x14ac:dyDescent="0.25">
      <c r="C17" s="92"/>
      <c r="D17" s="103"/>
      <c r="E17" s="104"/>
      <c r="F17" s="92"/>
      <c r="G17" s="98"/>
      <c r="I17" s="94"/>
    </row>
    <row r="18" spans="3:9" ht="14.25" x14ac:dyDescent="0.25">
      <c r="C18" s="92"/>
      <c r="D18" s="103"/>
      <c r="E18" s="104"/>
      <c r="F18" s="92"/>
      <c r="G18" s="98"/>
      <c r="I18" s="94"/>
    </row>
    <row r="19" spans="3:9" ht="14.25" x14ac:dyDescent="0.25">
      <c r="C19" s="92"/>
      <c r="D19" s="103"/>
      <c r="E19" s="104"/>
      <c r="F19" s="92"/>
      <c r="G19" s="98"/>
      <c r="I19" s="94"/>
    </row>
    <row r="20" spans="3:9" ht="14.25" x14ac:dyDescent="0.25">
      <c r="C20" s="92"/>
      <c r="D20" s="103"/>
      <c r="E20" s="104"/>
      <c r="F20" s="92"/>
      <c r="G20" s="98"/>
      <c r="I20" s="94"/>
    </row>
  </sheetData>
  <mergeCells count="1">
    <mergeCell ref="A1:G1"/>
  </mergeCells>
  <conditionalFormatting sqref="H4:H7">
    <cfRule type="dataBar" priority="29">
      <dataBar>
        <cfvo type="num" val="0"/>
        <cfvo type="num" val="4"/>
        <color rgb="FF638EC6"/>
      </dataBar>
      <extLst>
        <ext xmlns:x14="http://schemas.microsoft.com/office/spreadsheetml/2009/9/main" uri="{B025F937-C7B1-47D3-B67F-A62EFF666E3E}">
          <x14:id>{71DBB268-42A0-481E-B6DA-AF9579E3559A}</x14:id>
        </ext>
      </extLst>
    </cfRule>
  </conditionalFormatting>
  <pageMargins left="0.70866141732283472" right="0.70866141732283472" top="2.7559055118110236" bottom="0.74803149606299213" header="0.31496062992125984" footer="0.31496062992125984"/>
  <pageSetup paperSize="8" scale="35" orientation="landscape" r:id="rId1"/>
  <headerFooter scaleWithDoc="0" alignWithMargins="0"/>
  <drawing r:id="rId2"/>
  <extLst>
    <ext xmlns:x14="http://schemas.microsoft.com/office/spreadsheetml/2009/9/main" uri="{78C0D931-6437-407d-A8EE-F0AAD7539E65}">
      <x14:conditionalFormattings>
        <x14:conditionalFormatting xmlns:xm="http://schemas.microsoft.com/office/excel/2006/main">
          <x14:cfRule type="dataBar" id="{71DBB268-42A0-481E-B6DA-AF9579E3559A}">
            <x14:dataBar minLength="0" maxLength="100" gradient="0">
              <x14:cfvo type="num">
                <xm:f>0</xm:f>
              </x14:cfvo>
              <x14:cfvo type="num">
                <xm:f>4</xm:f>
              </x14:cfvo>
              <x14:negativeFillColor rgb="FFFF0000"/>
              <x14:axisColor rgb="FF000000"/>
            </x14:dataBar>
          </x14:cfRule>
          <xm:sqref>H4:H7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601BC-543F-4CF0-8C61-ED8BF602C97D}">
  <sheetPr>
    <tabColor rgb="FFFFFF00"/>
  </sheetPr>
  <dimension ref="A1:W50"/>
  <sheetViews>
    <sheetView zoomScale="75" zoomScaleNormal="75" workbookViewId="0">
      <selection activeCell="K12" sqref="K12"/>
    </sheetView>
  </sheetViews>
  <sheetFormatPr defaultRowHeight="15" x14ac:dyDescent="0.25"/>
  <cols>
    <col min="1" max="1" width="10.42578125" bestFit="1" customWidth="1"/>
    <col min="2" max="2" width="26.7109375" customWidth="1"/>
    <col min="3" max="3" width="27.7109375" customWidth="1"/>
    <col min="4" max="4" width="8.85546875" bestFit="1" customWidth="1"/>
    <col min="5" max="5" width="10.42578125" bestFit="1" customWidth="1"/>
    <col min="6" max="6" width="15.5703125" customWidth="1"/>
  </cols>
  <sheetData>
    <row r="1" spans="1:23" ht="37.15" customHeight="1" x14ac:dyDescent="0.5">
      <c r="A1" s="141" t="s">
        <v>60</v>
      </c>
      <c r="B1" s="141"/>
      <c r="C1" s="141"/>
      <c r="D1" s="141"/>
      <c r="E1" s="141"/>
      <c r="F1" s="141"/>
      <c r="G1" s="118"/>
      <c r="H1" s="118"/>
      <c r="I1" s="118"/>
      <c r="J1" s="118"/>
      <c r="K1" s="118"/>
      <c r="L1" s="118"/>
      <c r="M1" s="118"/>
      <c r="N1" s="118"/>
      <c r="O1" s="118"/>
      <c r="P1" s="118"/>
      <c r="Q1" s="118"/>
      <c r="R1" s="118"/>
      <c r="S1" s="118"/>
      <c r="T1" s="118"/>
      <c r="U1" s="118"/>
      <c r="V1" s="118"/>
      <c r="W1" s="118"/>
    </row>
    <row r="2" spans="1:23" ht="39" customHeight="1" x14ac:dyDescent="0.45">
      <c r="A2" s="142" t="s">
        <v>61</v>
      </c>
      <c r="B2" s="142"/>
      <c r="C2" s="142"/>
      <c r="D2" s="142"/>
      <c r="E2" s="142"/>
      <c r="F2" s="142"/>
      <c r="G2" s="119"/>
      <c r="H2" s="119"/>
      <c r="I2" s="119"/>
      <c r="J2" s="119"/>
      <c r="K2" s="119"/>
      <c r="L2" s="119"/>
      <c r="M2" s="119"/>
      <c r="N2" s="119"/>
      <c r="O2" s="119"/>
      <c r="P2" s="119"/>
      <c r="Q2" s="119"/>
      <c r="R2" s="119"/>
      <c r="S2" s="119"/>
      <c r="T2" s="119"/>
      <c r="U2" s="119"/>
      <c r="V2" s="119"/>
      <c r="W2" s="119"/>
    </row>
    <row r="3" spans="1:23" x14ac:dyDescent="0.25">
      <c r="A3" s="137" t="s">
        <v>62</v>
      </c>
      <c r="B3" s="137" t="s">
        <v>63</v>
      </c>
      <c r="C3" s="137" t="s">
        <v>64</v>
      </c>
      <c r="D3" s="137" t="s">
        <v>65</v>
      </c>
      <c r="E3" s="137" t="s">
        <v>66</v>
      </c>
      <c r="F3" s="137" t="s">
        <v>67</v>
      </c>
    </row>
    <row r="4" spans="1:23" ht="45" x14ac:dyDescent="0.25">
      <c r="A4" s="138">
        <v>45153</v>
      </c>
      <c r="B4" s="8" t="s">
        <v>24</v>
      </c>
      <c r="C4" s="8" t="s">
        <v>68</v>
      </c>
      <c r="D4" t="s">
        <v>69</v>
      </c>
      <c r="E4" s="138">
        <v>45199</v>
      </c>
      <c r="F4" t="s">
        <v>70</v>
      </c>
    </row>
    <row r="5" spans="1:23" x14ac:dyDescent="0.25">
      <c r="A5" s="138"/>
      <c r="E5" s="138"/>
    </row>
    <row r="6" spans="1:23" x14ac:dyDescent="0.25">
      <c r="A6" s="138"/>
      <c r="E6" s="138"/>
    </row>
    <row r="7" spans="1:23" x14ac:dyDescent="0.25">
      <c r="A7" s="138"/>
      <c r="E7" s="138"/>
    </row>
    <row r="8" spans="1:23" x14ac:dyDescent="0.25">
      <c r="A8" s="138"/>
      <c r="E8" s="138"/>
    </row>
    <row r="9" spans="1:23" x14ac:dyDescent="0.25">
      <c r="A9" s="138"/>
      <c r="E9" s="138"/>
    </row>
    <row r="10" spans="1:23" x14ac:dyDescent="0.25">
      <c r="A10" s="138"/>
      <c r="E10" s="138"/>
    </row>
    <row r="11" spans="1:23" x14ac:dyDescent="0.25">
      <c r="A11" s="138"/>
      <c r="E11" s="138"/>
    </row>
    <row r="12" spans="1:23" x14ac:dyDescent="0.25">
      <c r="A12" s="138"/>
      <c r="E12" s="138"/>
    </row>
    <row r="13" spans="1:23" x14ac:dyDescent="0.25">
      <c r="A13" s="138"/>
      <c r="E13" s="138"/>
    </row>
    <row r="14" spans="1:23" x14ac:dyDescent="0.25">
      <c r="A14" s="138"/>
      <c r="E14" s="138"/>
    </row>
    <row r="15" spans="1:23" x14ac:dyDescent="0.25">
      <c r="A15" s="138"/>
      <c r="E15" s="138"/>
    </row>
    <row r="16" spans="1:23" x14ac:dyDescent="0.25">
      <c r="A16" s="138"/>
      <c r="E16" s="138"/>
    </row>
    <row r="17" spans="1:5" x14ac:dyDescent="0.25">
      <c r="A17" s="138"/>
      <c r="E17" s="138"/>
    </row>
    <row r="18" spans="1:5" x14ac:dyDescent="0.25">
      <c r="A18" s="138"/>
      <c r="E18" s="138"/>
    </row>
    <row r="19" spans="1:5" x14ac:dyDescent="0.25">
      <c r="A19" s="138"/>
      <c r="E19" s="138"/>
    </row>
    <row r="20" spans="1:5" x14ac:dyDescent="0.25">
      <c r="A20" s="138"/>
      <c r="E20" s="138"/>
    </row>
    <row r="21" spans="1:5" x14ac:dyDescent="0.25">
      <c r="A21" s="138"/>
      <c r="E21" s="138"/>
    </row>
    <row r="22" spans="1:5" x14ac:dyDescent="0.25">
      <c r="A22" s="138"/>
      <c r="E22" s="138"/>
    </row>
    <row r="23" spans="1:5" x14ac:dyDescent="0.25">
      <c r="A23" s="138"/>
      <c r="E23" s="138"/>
    </row>
    <row r="24" spans="1:5" x14ac:dyDescent="0.25">
      <c r="A24" s="138"/>
      <c r="E24" s="138"/>
    </row>
    <row r="25" spans="1:5" x14ac:dyDescent="0.25">
      <c r="A25" s="138"/>
      <c r="E25" s="138"/>
    </row>
    <row r="26" spans="1:5" x14ac:dyDescent="0.25">
      <c r="A26" s="138"/>
      <c r="E26" s="138"/>
    </row>
    <row r="27" spans="1:5" x14ac:dyDescent="0.25">
      <c r="A27" s="138"/>
      <c r="E27" s="138"/>
    </row>
    <row r="28" spans="1:5" x14ac:dyDescent="0.25">
      <c r="A28" s="138"/>
      <c r="E28" s="138"/>
    </row>
    <row r="29" spans="1:5" x14ac:dyDescent="0.25">
      <c r="A29" s="138"/>
      <c r="E29" s="138"/>
    </row>
    <row r="30" spans="1:5" x14ac:dyDescent="0.25">
      <c r="A30" s="138"/>
      <c r="E30" s="138"/>
    </row>
    <row r="31" spans="1:5" x14ac:dyDescent="0.25">
      <c r="A31" s="138"/>
      <c r="E31" s="138"/>
    </row>
    <row r="32" spans="1:5" x14ac:dyDescent="0.25">
      <c r="A32" s="138"/>
      <c r="E32" s="138"/>
    </row>
    <row r="33" spans="1:5" x14ac:dyDescent="0.25">
      <c r="A33" s="138"/>
      <c r="E33" s="138"/>
    </row>
    <row r="34" spans="1:5" x14ac:dyDescent="0.25">
      <c r="A34" s="138"/>
      <c r="E34" s="138"/>
    </row>
    <row r="35" spans="1:5" x14ac:dyDescent="0.25">
      <c r="A35" s="138"/>
      <c r="E35" s="138"/>
    </row>
    <row r="36" spans="1:5" x14ac:dyDescent="0.25">
      <c r="A36" s="138"/>
      <c r="E36" s="138"/>
    </row>
    <row r="37" spans="1:5" x14ac:dyDescent="0.25">
      <c r="A37" s="138"/>
      <c r="E37" s="138"/>
    </row>
    <row r="38" spans="1:5" x14ac:dyDescent="0.25">
      <c r="A38" s="138"/>
      <c r="E38" s="138"/>
    </row>
    <row r="39" spans="1:5" x14ac:dyDescent="0.25">
      <c r="A39" s="138"/>
      <c r="E39" s="138"/>
    </row>
    <row r="40" spans="1:5" x14ac:dyDescent="0.25">
      <c r="A40" s="138"/>
      <c r="E40" s="138"/>
    </row>
    <row r="41" spans="1:5" x14ac:dyDescent="0.25">
      <c r="A41" s="138"/>
      <c r="E41" s="138"/>
    </row>
    <row r="42" spans="1:5" x14ac:dyDescent="0.25">
      <c r="A42" s="138"/>
      <c r="E42" s="138"/>
    </row>
    <row r="43" spans="1:5" x14ac:dyDescent="0.25">
      <c r="A43" s="138"/>
      <c r="E43" s="138"/>
    </row>
    <row r="44" spans="1:5" x14ac:dyDescent="0.25">
      <c r="A44" s="138"/>
      <c r="E44" s="138"/>
    </row>
    <row r="45" spans="1:5" x14ac:dyDescent="0.25">
      <c r="A45" s="138"/>
      <c r="E45" s="138"/>
    </row>
    <row r="46" spans="1:5" x14ac:dyDescent="0.25">
      <c r="A46" s="138"/>
      <c r="E46" s="138"/>
    </row>
    <row r="47" spans="1:5" x14ac:dyDescent="0.25">
      <c r="A47" s="138"/>
      <c r="E47" s="138"/>
    </row>
    <row r="48" spans="1:5" x14ac:dyDescent="0.25">
      <c r="A48" s="138"/>
      <c r="E48" s="138"/>
    </row>
    <row r="49" spans="1:5" x14ac:dyDescent="0.25">
      <c r="A49" s="138"/>
      <c r="E49" s="138"/>
    </row>
    <row r="50" spans="1:5" x14ac:dyDescent="0.25">
      <c r="A50" s="138"/>
      <c r="E50" s="138"/>
    </row>
  </sheetData>
  <mergeCells count="2">
    <mergeCell ref="A1:F1"/>
    <mergeCell ref="A2:F2"/>
  </mergeCells>
  <conditionalFormatting sqref="F4:F50">
    <cfRule type="containsText" dxfId="7" priority="1" operator="containsText" text="Completed">
      <formula>NOT(ISERROR(SEARCH("Completed",F4)))</formula>
    </cfRule>
    <cfRule type="containsText" dxfId="6" priority="2" operator="containsText" text="In-progress">
      <formula>NOT(ISERROR(SEARCH("In-progress",F4)))</formula>
    </cfRule>
    <cfRule type="containsText" dxfId="5" priority="3" operator="containsText" text="New">
      <formula>NOT(ISERROR(SEARCH("New",F4)))</formula>
    </cfRule>
  </conditionalFormatting>
  <pageMargins left="0.7" right="0.7" top="0.75" bottom="0.75" header="0.3" footer="0.3"/>
  <pageSetup paperSize="9" orientation="portrait" r:id="rId1"/>
  <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AF638748-6030-4F6F-BC0B-3DA1AFA1C3A8}">
          <x14:formula1>
            <xm:f>List!$A$2:$A$4</xm:f>
          </x14:formula1>
          <xm:sqref>F4:F50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563BE-D3EC-4EEF-B8E0-4981F839C14D}">
  <dimension ref="A1:A4"/>
  <sheetViews>
    <sheetView workbookViewId="0"/>
  </sheetViews>
  <sheetFormatPr defaultRowHeight="15" x14ac:dyDescent="0.25"/>
  <cols>
    <col min="1" max="1" width="12.7109375" customWidth="1"/>
  </cols>
  <sheetData>
    <row r="1" spans="1:1" x14ac:dyDescent="0.25">
      <c r="A1" t="s">
        <v>71</v>
      </c>
    </row>
    <row r="2" spans="1:1" x14ac:dyDescent="0.25">
      <c r="A2" t="s">
        <v>70</v>
      </c>
    </row>
    <row r="3" spans="1:1" x14ac:dyDescent="0.25">
      <c r="A3" t="s">
        <v>72</v>
      </c>
    </row>
    <row r="4" spans="1:1" x14ac:dyDescent="0.25">
      <c r="A4" t="s">
        <v>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B96B22-10BD-42E4-8439-70F8B15E68E5}">
  <sheetPr>
    <tabColor rgb="FF7030A0"/>
  </sheetPr>
  <dimension ref="A1:B5"/>
  <sheetViews>
    <sheetView workbookViewId="0">
      <selection activeCell="N28" sqref="N28"/>
    </sheetView>
  </sheetViews>
  <sheetFormatPr defaultRowHeight="15" x14ac:dyDescent="0.25"/>
  <cols>
    <col min="2" max="2" width="14.42578125" customWidth="1"/>
  </cols>
  <sheetData>
    <row r="1" spans="1:2" x14ac:dyDescent="0.25">
      <c r="A1">
        <v>1</v>
      </c>
      <c r="B1" t="s">
        <v>74</v>
      </c>
    </row>
    <row r="2" spans="1:2" x14ac:dyDescent="0.25">
      <c r="A2">
        <v>2</v>
      </c>
      <c r="B2" t="s">
        <v>75</v>
      </c>
    </row>
    <row r="3" spans="1:2" x14ac:dyDescent="0.25">
      <c r="A3">
        <v>3</v>
      </c>
      <c r="B3" t="s">
        <v>76</v>
      </c>
    </row>
    <row r="4" spans="1:2" x14ac:dyDescent="0.25">
      <c r="A4">
        <v>4</v>
      </c>
      <c r="B4" t="s">
        <v>77</v>
      </c>
    </row>
    <row r="5" spans="1:2" x14ac:dyDescent="0.25">
      <c r="A5">
        <v>5</v>
      </c>
      <c r="B5" t="s">
        <v>78</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C9A12B-31E2-4F48-BF01-6E827C465D9B}">
  <dimension ref="A1:D7"/>
  <sheetViews>
    <sheetView workbookViewId="0">
      <selection activeCell="B21" sqref="B21"/>
    </sheetView>
  </sheetViews>
  <sheetFormatPr defaultRowHeight="15" x14ac:dyDescent="0.25"/>
  <cols>
    <col min="1" max="1" width="12" bestFit="1" customWidth="1"/>
  </cols>
  <sheetData>
    <row r="1" spans="1:4" x14ac:dyDescent="0.25">
      <c r="A1" t="s">
        <v>79</v>
      </c>
      <c r="B1" t="s">
        <v>80</v>
      </c>
      <c r="D1" t="s">
        <v>81</v>
      </c>
    </row>
    <row r="3" spans="1:4" x14ac:dyDescent="0.25">
      <c r="A3" t="s">
        <v>74</v>
      </c>
      <c r="B3">
        <v>1</v>
      </c>
      <c r="D3" t="s">
        <v>82</v>
      </c>
    </row>
    <row r="4" spans="1:4" x14ac:dyDescent="0.25">
      <c r="A4" t="s">
        <v>75</v>
      </c>
      <c r="B4">
        <v>2</v>
      </c>
      <c r="D4" t="s">
        <v>83</v>
      </c>
    </row>
    <row r="5" spans="1:4" x14ac:dyDescent="0.25">
      <c r="A5" t="s">
        <v>76</v>
      </c>
      <c r="B5">
        <v>3</v>
      </c>
    </row>
    <row r="6" spans="1:4" x14ac:dyDescent="0.25">
      <c r="A6" t="s">
        <v>77</v>
      </c>
      <c r="B6">
        <v>4</v>
      </c>
    </row>
    <row r="7" spans="1:4" x14ac:dyDescent="0.25">
      <c r="A7" t="s">
        <v>78</v>
      </c>
      <c r="B7">
        <v>5</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J38"/>
  <sheetViews>
    <sheetView showGridLines="0" zoomScaleNormal="100" workbookViewId="0">
      <selection activeCell="B32" sqref="B32:D33"/>
    </sheetView>
  </sheetViews>
  <sheetFormatPr defaultColWidth="9.28515625" defaultRowHeight="14.25" x14ac:dyDescent="0.2"/>
  <cols>
    <col min="1" max="1" width="3.42578125" style="68" customWidth="1"/>
    <col min="2" max="2" width="29.5703125" style="68" customWidth="1"/>
    <col min="3" max="3" width="33" style="68" customWidth="1"/>
    <col min="4" max="4" width="42.28515625" style="68" customWidth="1"/>
    <col min="5" max="5" width="50.7109375" style="68" customWidth="1"/>
    <col min="6" max="6" width="12.7109375" style="68" hidden="1" customWidth="1"/>
    <col min="7" max="7" width="4" style="68" customWidth="1"/>
    <col min="8" max="8" width="10.5703125" style="68" customWidth="1"/>
    <col min="9" max="9" width="56.42578125" style="68" customWidth="1"/>
    <col min="10" max="10" width="23.7109375" style="68" bestFit="1" customWidth="1"/>
    <col min="11" max="11" width="22.5703125" style="68" bestFit="1" customWidth="1"/>
    <col min="12" max="12" width="25.28515625" style="68" customWidth="1"/>
    <col min="13" max="16384" width="9.28515625" style="68"/>
  </cols>
  <sheetData>
    <row r="1" spans="2:10" ht="6.75" customHeight="1" x14ac:dyDescent="0.2"/>
    <row r="2" spans="2:10" ht="30" x14ac:dyDescent="0.25">
      <c r="B2" s="69" t="s">
        <v>84</v>
      </c>
      <c r="C2" s="69" t="s">
        <v>85</v>
      </c>
      <c r="D2" s="70" t="s">
        <v>86</v>
      </c>
      <c r="E2" s="69" t="s">
        <v>87</v>
      </c>
      <c r="F2" s="71" t="s">
        <v>88</v>
      </c>
      <c r="G2" s="72"/>
      <c r="I2" s="73"/>
      <c r="J2" s="69" t="s">
        <v>89</v>
      </c>
    </row>
    <row r="3" spans="2:10" ht="15" customHeight="1" x14ac:dyDescent="0.2">
      <c r="B3" s="148" t="s">
        <v>90</v>
      </c>
      <c r="C3" s="74" t="s">
        <v>91</v>
      </c>
      <c r="D3" s="75">
        <v>2</v>
      </c>
      <c r="E3" s="76"/>
      <c r="F3" s="146">
        <f>SUM(D3:D8)/30</f>
        <v>0.7</v>
      </c>
      <c r="G3" s="77"/>
      <c r="I3" s="78"/>
      <c r="J3" s="147" t="s">
        <v>92</v>
      </c>
    </row>
    <row r="4" spans="2:10" ht="15" customHeight="1" x14ac:dyDescent="0.2">
      <c r="B4" s="149"/>
      <c r="C4" s="74" t="s">
        <v>93</v>
      </c>
      <c r="D4" s="75">
        <v>3</v>
      </c>
      <c r="E4" s="76"/>
      <c r="F4" s="146"/>
      <c r="G4" s="77"/>
      <c r="I4" s="78"/>
      <c r="J4" s="147"/>
    </row>
    <row r="5" spans="2:10" ht="15" customHeight="1" x14ac:dyDescent="0.2">
      <c r="B5" s="149"/>
      <c r="C5" s="74" t="s">
        <v>94</v>
      </c>
      <c r="D5" s="75">
        <v>4</v>
      </c>
      <c r="E5" s="76"/>
      <c r="F5" s="146"/>
      <c r="G5" s="77"/>
      <c r="I5" s="78"/>
      <c r="J5" s="147" t="s">
        <v>95</v>
      </c>
    </row>
    <row r="6" spans="2:10" ht="15" customHeight="1" x14ac:dyDescent="0.2">
      <c r="B6" s="149"/>
      <c r="C6" s="74" t="s">
        <v>96</v>
      </c>
      <c r="D6" s="75">
        <v>5</v>
      </c>
      <c r="E6" s="76"/>
      <c r="F6" s="146"/>
      <c r="G6" s="77"/>
      <c r="J6" s="147"/>
    </row>
    <row r="7" spans="2:10" ht="15" customHeight="1" x14ac:dyDescent="0.2">
      <c r="B7" s="149"/>
      <c r="C7" s="74" t="s">
        <v>97</v>
      </c>
      <c r="D7" s="75">
        <v>3</v>
      </c>
      <c r="E7" s="76"/>
      <c r="F7" s="146"/>
      <c r="G7" s="77"/>
      <c r="J7" s="147" t="s">
        <v>98</v>
      </c>
    </row>
    <row r="8" spans="2:10" ht="15" customHeight="1" x14ac:dyDescent="0.2">
      <c r="B8" s="150"/>
      <c r="C8" s="74" t="s">
        <v>99</v>
      </c>
      <c r="D8" s="75">
        <v>4</v>
      </c>
      <c r="E8" s="76"/>
      <c r="F8" s="146"/>
      <c r="G8" s="77"/>
      <c r="J8" s="147"/>
    </row>
    <row r="9" spans="2:10" ht="15" customHeight="1" x14ac:dyDescent="0.2">
      <c r="B9" s="143" t="s">
        <v>100</v>
      </c>
      <c r="C9" s="79" t="s">
        <v>101</v>
      </c>
      <c r="D9" s="75">
        <v>2</v>
      </c>
      <c r="E9" s="76"/>
      <c r="F9" s="146">
        <f>SUM(D9:D12)/20</f>
        <v>0.7</v>
      </c>
      <c r="G9" s="77"/>
      <c r="J9" s="147" t="s">
        <v>102</v>
      </c>
    </row>
    <row r="10" spans="2:10" ht="15" customHeight="1" x14ac:dyDescent="0.2">
      <c r="B10" s="144"/>
      <c r="C10" s="79" t="s">
        <v>103</v>
      </c>
      <c r="D10" s="75">
        <v>3</v>
      </c>
      <c r="E10" s="76"/>
      <c r="F10" s="146"/>
      <c r="G10" s="77"/>
      <c r="J10" s="147"/>
    </row>
    <row r="11" spans="2:10" ht="15" customHeight="1" x14ac:dyDescent="0.2">
      <c r="B11" s="144"/>
      <c r="C11" s="80" t="s">
        <v>104</v>
      </c>
      <c r="D11" s="75">
        <v>4</v>
      </c>
      <c r="E11" s="76"/>
      <c r="F11" s="146"/>
      <c r="G11" s="77"/>
      <c r="J11" s="147" t="s">
        <v>105</v>
      </c>
    </row>
    <row r="12" spans="2:10" ht="15" customHeight="1" x14ac:dyDescent="0.2">
      <c r="B12" s="145"/>
      <c r="C12" s="79" t="s">
        <v>106</v>
      </c>
      <c r="D12" s="75">
        <v>5</v>
      </c>
      <c r="E12" s="76"/>
      <c r="F12" s="146"/>
      <c r="G12" s="77"/>
      <c r="J12" s="147"/>
    </row>
    <row r="13" spans="2:10" ht="15" x14ac:dyDescent="0.2">
      <c r="B13" s="151" t="s">
        <v>107</v>
      </c>
      <c r="C13" s="81" t="s">
        <v>108</v>
      </c>
      <c r="D13" s="75">
        <v>3</v>
      </c>
      <c r="E13" s="82"/>
      <c r="F13" s="154">
        <f>SUM(D13:D16)/20</f>
        <v>0.6</v>
      </c>
      <c r="G13" s="83"/>
      <c r="J13" s="147" t="s">
        <v>109</v>
      </c>
    </row>
    <row r="14" spans="2:10" ht="14.25" customHeight="1" x14ac:dyDescent="0.2">
      <c r="B14" s="152"/>
      <c r="C14" s="81" t="s">
        <v>110</v>
      </c>
      <c r="D14" s="75">
        <v>4</v>
      </c>
      <c r="E14" s="82"/>
      <c r="F14" s="154"/>
      <c r="G14" s="83"/>
      <c r="J14" s="147"/>
    </row>
    <row r="15" spans="2:10" ht="14.25" customHeight="1" x14ac:dyDescent="0.2">
      <c r="B15" s="152"/>
      <c r="C15" s="81" t="s">
        <v>111</v>
      </c>
      <c r="D15" s="75">
        <v>2</v>
      </c>
      <c r="E15" s="82"/>
      <c r="F15" s="154"/>
      <c r="G15" s="83"/>
      <c r="J15" s="147" t="s">
        <v>112</v>
      </c>
    </row>
    <row r="16" spans="2:10" ht="15" customHeight="1" x14ac:dyDescent="0.2">
      <c r="B16" s="153"/>
      <c r="C16" s="81" t="s">
        <v>113</v>
      </c>
      <c r="D16" s="75">
        <v>3</v>
      </c>
      <c r="E16" s="82"/>
      <c r="F16" s="154"/>
      <c r="G16" s="83"/>
      <c r="J16" s="147"/>
    </row>
    <row r="17" spans="2:10" ht="14.25" customHeight="1" x14ac:dyDescent="0.2">
      <c r="B17" s="155" t="s">
        <v>114</v>
      </c>
      <c r="C17" s="84" t="s">
        <v>115</v>
      </c>
      <c r="D17" s="75">
        <v>4</v>
      </c>
      <c r="E17" s="82"/>
      <c r="F17" s="154">
        <f>SUM(D17:D21)/25</f>
        <v>0.72</v>
      </c>
      <c r="G17" s="83"/>
    </row>
    <row r="18" spans="2:10" ht="15" customHeight="1" x14ac:dyDescent="0.2">
      <c r="B18" s="156"/>
      <c r="C18" s="84" t="s">
        <v>116</v>
      </c>
      <c r="D18" s="75">
        <v>5</v>
      </c>
      <c r="E18" s="82"/>
      <c r="F18" s="154"/>
      <c r="G18" s="83"/>
    </row>
    <row r="19" spans="2:10" ht="14.25" customHeight="1" x14ac:dyDescent="0.2">
      <c r="B19" s="156"/>
      <c r="C19" s="84" t="s">
        <v>117</v>
      </c>
      <c r="D19" s="75">
        <v>3</v>
      </c>
      <c r="E19" s="82"/>
      <c r="F19" s="154"/>
      <c r="G19" s="83"/>
    </row>
    <row r="20" spans="2:10" ht="15" customHeight="1" x14ac:dyDescent="0.2">
      <c r="B20" s="156"/>
      <c r="C20" s="84" t="s">
        <v>118</v>
      </c>
      <c r="D20" s="75">
        <v>4</v>
      </c>
      <c r="E20" s="82"/>
      <c r="F20" s="154"/>
      <c r="G20" s="83"/>
    </row>
    <row r="21" spans="2:10" ht="14.25" customHeight="1" x14ac:dyDescent="0.2">
      <c r="B21" s="157"/>
      <c r="C21" s="84" t="s">
        <v>119</v>
      </c>
      <c r="D21" s="75">
        <v>2</v>
      </c>
      <c r="E21" s="82"/>
      <c r="F21" s="154"/>
      <c r="G21" s="83"/>
    </row>
    <row r="22" spans="2:10" ht="15" customHeight="1" x14ac:dyDescent="0.2">
      <c r="B22" s="85"/>
      <c r="C22" s="86"/>
      <c r="D22" s="87"/>
      <c r="E22" s="86"/>
      <c r="F22" s="88"/>
      <c r="G22" s="88"/>
    </row>
    <row r="23" spans="2:10" ht="30" x14ac:dyDescent="0.25">
      <c r="B23" s="167" t="s">
        <v>120</v>
      </c>
      <c r="C23" s="167"/>
      <c r="D23" s="167"/>
      <c r="E23" s="89" t="s">
        <v>121</v>
      </c>
      <c r="I23" s="90" t="s">
        <v>122</v>
      </c>
      <c r="J23" s="90" t="s">
        <v>123</v>
      </c>
    </row>
    <row r="24" spans="2:10" ht="16.5" customHeight="1" x14ac:dyDescent="0.2">
      <c r="B24" s="161" t="s">
        <v>124</v>
      </c>
      <c r="C24" s="161"/>
      <c r="D24" s="161"/>
      <c r="E24" s="168">
        <v>5</v>
      </c>
      <c r="H24" s="158">
        <v>1</v>
      </c>
      <c r="I24" s="164"/>
      <c r="J24" s="158"/>
    </row>
    <row r="25" spans="2:10" ht="16.5" customHeight="1" x14ac:dyDescent="0.2">
      <c r="B25" s="161"/>
      <c r="C25" s="161"/>
      <c r="D25" s="161"/>
      <c r="E25" s="169"/>
      <c r="H25" s="159"/>
      <c r="I25" s="165"/>
      <c r="J25" s="159"/>
    </row>
    <row r="26" spans="2:10" ht="16.5" customHeight="1" x14ac:dyDescent="0.2">
      <c r="B26" s="161" t="s">
        <v>125</v>
      </c>
      <c r="C26" s="161"/>
      <c r="D26" s="161"/>
      <c r="E26" s="162"/>
      <c r="H26" s="160"/>
      <c r="I26" s="166"/>
      <c r="J26" s="160"/>
    </row>
    <row r="27" spans="2:10" ht="16.5" customHeight="1" x14ac:dyDescent="0.2">
      <c r="B27" s="161"/>
      <c r="C27" s="161"/>
      <c r="D27" s="161"/>
      <c r="E27" s="163"/>
      <c r="H27" s="158">
        <v>2</v>
      </c>
      <c r="I27" s="164"/>
      <c r="J27" s="158"/>
    </row>
    <row r="28" spans="2:10" ht="16.5" customHeight="1" x14ac:dyDescent="0.2">
      <c r="B28" s="161" t="s">
        <v>126</v>
      </c>
      <c r="C28" s="161"/>
      <c r="D28" s="161"/>
      <c r="E28" s="162"/>
      <c r="H28" s="159"/>
      <c r="I28" s="165"/>
      <c r="J28" s="159"/>
    </row>
    <row r="29" spans="2:10" ht="16.5" customHeight="1" x14ac:dyDescent="0.2">
      <c r="B29" s="161"/>
      <c r="C29" s="161"/>
      <c r="D29" s="161"/>
      <c r="E29" s="163"/>
      <c r="H29" s="160"/>
      <c r="I29" s="166"/>
      <c r="J29" s="160"/>
    </row>
    <row r="30" spans="2:10" ht="16.5" customHeight="1" x14ac:dyDescent="0.2">
      <c r="B30" s="161" t="s">
        <v>127</v>
      </c>
      <c r="C30" s="161"/>
      <c r="D30" s="161"/>
      <c r="E30" s="162"/>
      <c r="H30" s="158">
        <v>3</v>
      </c>
      <c r="I30" s="164"/>
      <c r="J30" s="158"/>
    </row>
    <row r="31" spans="2:10" ht="16.5" customHeight="1" x14ac:dyDescent="0.2">
      <c r="B31" s="161"/>
      <c r="C31" s="161"/>
      <c r="D31" s="161"/>
      <c r="E31" s="163"/>
      <c r="H31" s="159"/>
      <c r="I31" s="165"/>
      <c r="J31" s="159"/>
    </row>
    <row r="32" spans="2:10" ht="16.5" customHeight="1" x14ac:dyDescent="0.2">
      <c r="B32" s="161" t="s">
        <v>128</v>
      </c>
      <c r="C32" s="161"/>
      <c r="D32" s="161"/>
      <c r="E32" s="162"/>
      <c r="H32" s="160"/>
      <c r="I32" s="166"/>
      <c r="J32" s="160"/>
    </row>
    <row r="33" spans="2:10" ht="16.5" customHeight="1" x14ac:dyDescent="0.2">
      <c r="B33" s="161"/>
      <c r="C33" s="161"/>
      <c r="D33" s="161"/>
      <c r="E33" s="163"/>
      <c r="H33" s="158">
        <v>4</v>
      </c>
      <c r="I33" s="164"/>
      <c r="J33" s="158"/>
    </row>
    <row r="34" spans="2:10" ht="16.5" customHeight="1" x14ac:dyDescent="0.2">
      <c r="B34" s="161" t="s">
        <v>129</v>
      </c>
      <c r="C34" s="161"/>
      <c r="D34" s="161"/>
      <c r="E34" s="162"/>
      <c r="H34" s="159"/>
      <c r="I34" s="165"/>
      <c r="J34" s="159"/>
    </row>
    <row r="35" spans="2:10" ht="16.5" customHeight="1" x14ac:dyDescent="0.2">
      <c r="B35" s="161"/>
      <c r="C35" s="161"/>
      <c r="D35" s="161"/>
      <c r="E35" s="163"/>
      <c r="H35" s="160"/>
      <c r="I35" s="166"/>
      <c r="J35" s="160"/>
    </row>
    <row r="36" spans="2:10" x14ac:dyDescent="0.2">
      <c r="H36" s="91"/>
      <c r="I36" s="91"/>
      <c r="J36" s="91"/>
    </row>
    <row r="37" spans="2:10" x14ac:dyDescent="0.2">
      <c r="H37" s="91"/>
      <c r="I37" s="91"/>
      <c r="J37" s="91"/>
    </row>
    <row r="38" spans="2:10" x14ac:dyDescent="0.2">
      <c r="H38" s="91"/>
      <c r="I38" s="91"/>
      <c r="J38" s="91"/>
    </row>
  </sheetData>
  <autoFilter ref="B2:E21" xr:uid="{00000000-0009-0000-0000-000007000000}"/>
  <mergeCells count="40">
    <mergeCell ref="B30:D31"/>
    <mergeCell ref="E30:E31"/>
    <mergeCell ref="H30:H32"/>
    <mergeCell ref="I30:I32"/>
    <mergeCell ref="J30:J32"/>
    <mergeCell ref="B32:D33"/>
    <mergeCell ref="E32:E33"/>
    <mergeCell ref="H33:H35"/>
    <mergeCell ref="I33:I35"/>
    <mergeCell ref="J33:J35"/>
    <mergeCell ref="B34:D35"/>
    <mergeCell ref="E34:E35"/>
    <mergeCell ref="B23:D23"/>
    <mergeCell ref="B24:D25"/>
    <mergeCell ref="E24:E25"/>
    <mergeCell ref="H24:H26"/>
    <mergeCell ref="I24:I26"/>
    <mergeCell ref="J24:J26"/>
    <mergeCell ref="B26:D27"/>
    <mergeCell ref="E26:E27"/>
    <mergeCell ref="H27:H29"/>
    <mergeCell ref="I27:I29"/>
    <mergeCell ref="J27:J29"/>
    <mergeCell ref="B28:D29"/>
    <mergeCell ref="E28:E29"/>
    <mergeCell ref="B13:B16"/>
    <mergeCell ref="F13:F16"/>
    <mergeCell ref="J13:J14"/>
    <mergeCell ref="J15:J16"/>
    <mergeCell ref="B17:B21"/>
    <mergeCell ref="F17:F21"/>
    <mergeCell ref="B9:B12"/>
    <mergeCell ref="F9:F12"/>
    <mergeCell ref="J9:J10"/>
    <mergeCell ref="J11:J12"/>
    <mergeCell ref="B3:B8"/>
    <mergeCell ref="F3:F8"/>
    <mergeCell ref="J3:J4"/>
    <mergeCell ref="J5:J6"/>
    <mergeCell ref="J7:J8"/>
  </mergeCells>
  <conditionalFormatting sqref="D3:D21">
    <cfRule type="dataBar" priority="1">
      <dataBar>
        <cfvo type="num" val="1"/>
        <cfvo type="num" val="7"/>
        <color rgb="FF63C384"/>
      </dataBar>
      <extLst>
        <ext xmlns:x14="http://schemas.microsoft.com/office/spreadsheetml/2009/9/main" uri="{B025F937-C7B1-47D3-B67F-A62EFF666E3E}">
          <x14:id>{6A6B88FD-B90E-4922-A9B9-6378386062F4}</x14:id>
        </ext>
      </extLst>
    </cfRule>
  </conditionalFormatting>
  <conditionalFormatting sqref="E2:G2 I2:J2 E24 E26 E28 E30 E32 E34 D36:E1048576">
    <cfRule type="beginsWith" dxfId="4" priority="12" operator="beginsWith" text="Could">
      <formula>LEFT(D2,LEN("Could"))="Could"</formula>
    </cfRule>
    <cfRule type="beginsWith" dxfId="3" priority="13" operator="beginsWith" text="Should">
      <formula>LEFT(D2,LEN("Should"))="Should"</formula>
    </cfRule>
    <cfRule type="beginsWith" dxfId="2" priority="14" operator="beginsWith" text="Must">
      <formula>LEFT(D2,LEN("Must"))="Must"</formula>
    </cfRule>
  </conditionalFormatting>
  <conditionalFormatting sqref="E2:G2 I2:J2 E24 E26 E28 E30 E32 E34 E36:E1048576">
    <cfRule type="beginsWith" dxfId="1" priority="10" operator="beginsWith" text="No">
      <formula>LEFT(E2,LEN("No"))="No"</formula>
    </cfRule>
    <cfRule type="beginsWith" dxfId="0" priority="11" operator="beginsWith" text="Action with IBIP">
      <formula>LEFT(E2,LEN("Action with IBIP"))="Action with IBIP"</formula>
    </cfRule>
  </conditionalFormatting>
  <conditionalFormatting sqref="F3:G3">
    <cfRule type="dataBar" priority="8">
      <dataBar>
        <cfvo type="num" val="0"/>
        <cfvo type="num" val="1"/>
        <color rgb="FFD6EAFF"/>
      </dataBar>
      <extLst>
        <ext xmlns:x14="http://schemas.microsoft.com/office/spreadsheetml/2009/9/main" uri="{B025F937-C7B1-47D3-B67F-A62EFF666E3E}">
          <x14:id>{85D19F78-FD53-479D-9642-4987285CD680}</x14:id>
        </ext>
      </extLst>
    </cfRule>
    <cfRule type="dataBar" priority="9">
      <dataBar>
        <cfvo type="percent" val="0"/>
        <cfvo type="percent" val="100"/>
        <color rgb="FF63C384"/>
      </dataBar>
      <extLst>
        <ext xmlns:x14="http://schemas.microsoft.com/office/spreadsheetml/2009/9/main" uri="{B025F937-C7B1-47D3-B67F-A62EFF666E3E}">
          <x14:id>{C8082954-1A5F-4551-B3C5-1C7762B3D868}</x14:id>
        </ext>
      </extLst>
    </cfRule>
  </conditionalFormatting>
  <conditionalFormatting sqref="F9:G9">
    <cfRule type="dataBar" priority="6">
      <dataBar>
        <cfvo type="num" val="0"/>
        <cfvo type="num" val="1"/>
        <color rgb="FF97C9FF"/>
      </dataBar>
      <extLst>
        <ext xmlns:x14="http://schemas.microsoft.com/office/spreadsheetml/2009/9/main" uri="{B025F937-C7B1-47D3-B67F-A62EFF666E3E}">
          <x14:id>{80D8C636-DDCB-4BAD-97B7-FCBACD48EA61}</x14:id>
        </ext>
      </extLst>
    </cfRule>
    <cfRule type="dataBar" priority="7">
      <dataBar>
        <cfvo type="percent" val="0"/>
        <cfvo type="percent" val="100"/>
        <color rgb="FF63C384"/>
      </dataBar>
      <extLst>
        <ext xmlns:x14="http://schemas.microsoft.com/office/spreadsheetml/2009/9/main" uri="{B025F937-C7B1-47D3-B67F-A62EFF666E3E}">
          <x14:id>{03C85F7B-DE60-4948-8F99-0F4C6F541047}</x14:id>
        </ext>
      </extLst>
    </cfRule>
  </conditionalFormatting>
  <conditionalFormatting sqref="F13:G13">
    <cfRule type="dataBar" priority="4">
      <dataBar>
        <cfvo type="num" val="0"/>
        <cfvo type="num" val="1"/>
        <color rgb="FF004289"/>
      </dataBar>
      <extLst>
        <ext xmlns:x14="http://schemas.microsoft.com/office/spreadsheetml/2009/9/main" uri="{B025F937-C7B1-47D3-B67F-A62EFF666E3E}">
          <x14:id>{5F30342A-7690-4533-A1A6-E552D1AF8BE3}</x14:id>
        </ext>
      </extLst>
    </cfRule>
    <cfRule type="dataBar" priority="5">
      <dataBar>
        <cfvo type="percent" val="0"/>
        <cfvo type="percent" val="100"/>
        <color rgb="FF63C384"/>
      </dataBar>
      <extLst>
        <ext xmlns:x14="http://schemas.microsoft.com/office/spreadsheetml/2009/9/main" uri="{B025F937-C7B1-47D3-B67F-A62EFF666E3E}">
          <x14:id>{3CB543EF-B0B0-4CFA-B046-6D60D9ADCBE5}</x14:id>
        </ext>
      </extLst>
    </cfRule>
  </conditionalFormatting>
  <conditionalFormatting sqref="F17:G17">
    <cfRule type="dataBar" priority="2">
      <dataBar>
        <cfvo type="num" val="0"/>
        <cfvo type="num" val="1"/>
        <color rgb="FF002E5F"/>
      </dataBar>
      <extLst>
        <ext xmlns:x14="http://schemas.microsoft.com/office/spreadsheetml/2009/9/main" uri="{B025F937-C7B1-47D3-B67F-A62EFF666E3E}">
          <x14:id>{537AC387-E375-4284-A8A9-98570CE02096}</x14:id>
        </ext>
      </extLst>
    </cfRule>
    <cfRule type="dataBar" priority="3">
      <dataBar>
        <cfvo type="percent" val="0"/>
        <cfvo type="percent" val="100"/>
        <color rgb="FF63C384"/>
      </dataBar>
      <extLst>
        <ext xmlns:x14="http://schemas.microsoft.com/office/spreadsheetml/2009/9/main" uri="{B025F937-C7B1-47D3-B67F-A62EFF666E3E}">
          <x14:id>{C6E3B8A8-12E9-4D54-BBF1-A5D20DEADE0B}</x14:id>
        </ext>
      </extLst>
    </cfRule>
  </conditionalFormatting>
  <dataValidations count="1">
    <dataValidation errorStyle="information" allowBlank="1" showInputMessage="1" showErrorMessage="1" errorTitle="Please select yes or no" sqref="E3:E22" xr:uid="{00000000-0002-0000-0700-000000000000}"/>
  </dataValidations>
  <pageMargins left="0.7" right="0.7" top="0.75" bottom="0.75" header="0.3" footer="0.3"/>
  <pageSetup paperSize="9" orientation="portrait" horizontalDpi="300" verticalDpi="300" r:id="rId1"/>
  <drawing r:id="rId2"/>
  <extLst>
    <ext xmlns:x14="http://schemas.microsoft.com/office/spreadsheetml/2009/9/main" uri="{78C0D931-6437-407d-A8EE-F0AAD7539E65}">
      <x14:conditionalFormattings>
        <x14:conditionalFormatting xmlns:xm="http://schemas.microsoft.com/office/excel/2006/main">
          <x14:cfRule type="dataBar" id="{6A6B88FD-B90E-4922-A9B9-6378386062F4}">
            <x14:dataBar minLength="0" maxLength="100" gradient="0">
              <x14:cfvo type="num">
                <xm:f>1</xm:f>
              </x14:cfvo>
              <x14:cfvo type="num">
                <xm:f>7</xm:f>
              </x14:cfvo>
              <x14:negativeFillColor rgb="FFFF0000"/>
              <x14:axisColor rgb="FF000000"/>
            </x14:dataBar>
          </x14:cfRule>
          <xm:sqref>D3:D21</xm:sqref>
        </x14:conditionalFormatting>
        <x14:conditionalFormatting xmlns:xm="http://schemas.microsoft.com/office/excel/2006/main">
          <x14:cfRule type="dataBar" id="{85D19F78-FD53-479D-9642-4987285CD680}">
            <x14:dataBar minLength="0" maxLength="100" gradient="0">
              <x14:cfvo type="num">
                <xm:f>0</xm:f>
              </x14:cfvo>
              <x14:cfvo type="num">
                <xm:f>1</xm:f>
              </x14:cfvo>
              <x14:negativeFillColor rgb="FFFF0000"/>
              <x14:axisColor rgb="FF000000"/>
            </x14:dataBar>
          </x14:cfRule>
          <x14:cfRule type="dataBar" id="{C8082954-1A5F-4551-B3C5-1C7762B3D868}">
            <x14:dataBar minLength="0" maxLength="100" gradient="0">
              <x14:cfvo type="percent">
                <xm:f>0</xm:f>
              </x14:cfvo>
              <x14:cfvo type="percent">
                <xm:f>100</xm:f>
              </x14:cfvo>
              <x14:negativeFillColor rgb="FFFF0000"/>
              <x14:axisColor rgb="FF000000"/>
            </x14:dataBar>
          </x14:cfRule>
          <xm:sqref>F3:G3</xm:sqref>
        </x14:conditionalFormatting>
        <x14:conditionalFormatting xmlns:xm="http://schemas.microsoft.com/office/excel/2006/main">
          <x14:cfRule type="dataBar" id="{80D8C636-DDCB-4BAD-97B7-FCBACD48EA61}">
            <x14:dataBar minLength="0" maxLength="100" gradient="0">
              <x14:cfvo type="num">
                <xm:f>0</xm:f>
              </x14:cfvo>
              <x14:cfvo type="num">
                <xm:f>1</xm:f>
              </x14:cfvo>
              <x14:negativeFillColor rgb="FFFF0000"/>
              <x14:axisColor rgb="FF000000"/>
            </x14:dataBar>
          </x14:cfRule>
          <x14:cfRule type="dataBar" id="{03C85F7B-DE60-4948-8F99-0F4C6F541047}">
            <x14:dataBar minLength="0" maxLength="100" gradient="0">
              <x14:cfvo type="percent">
                <xm:f>0</xm:f>
              </x14:cfvo>
              <x14:cfvo type="percent">
                <xm:f>100</xm:f>
              </x14:cfvo>
              <x14:negativeFillColor rgb="FFFF0000"/>
              <x14:axisColor rgb="FF000000"/>
            </x14:dataBar>
          </x14:cfRule>
          <xm:sqref>F9:G9</xm:sqref>
        </x14:conditionalFormatting>
        <x14:conditionalFormatting xmlns:xm="http://schemas.microsoft.com/office/excel/2006/main">
          <x14:cfRule type="dataBar" id="{5F30342A-7690-4533-A1A6-E552D1AF8BE3}">
            <x14:dataBar minLength="0" maxLength="100" gradient="0">
              <x14:cfvo type="num">
                <xm:f>0</xm:f>
              </x14:cfvo>
              <x14:cfvo type="num">
                <xm:f>1</xm:f>
              </x14:cfvo>
              <x14:negativeFillColor rgb="FFFF0000"/>
              <x14:axisColor rgb="FF000000"/>
            </x14:dataBar>
          </x14:cfRule>
          <x14:cfRule type="dataBar" id="{3CB543EF-B0B0-4CFA-B046-6D60D9ADCBE5}">
            <x14:dataBar minLength="0" maxLength="100" gradient="0">
              <x14:cfvo type="percent">
                <xm:f>0</xm:f>
              </x14:cfvo>
              <x14:cfvo type="percent">
                <xm:f>100</xm:f>
              </x14:cfvo>
              <x14:negativeFillColor rgb="FFFF0000"/>
              <x14:axisColor rgb="FF000000"/>
            </x14:dataBar>
          </x14:cfRule>
          <xm:sqref>F13:G13</xm:sqref>
        </x14:conditionalFormatting>
        <x14:conditionalFormatting xmlns:xm="http://schemas.microsoft.com/office/excel/2006/main">
          <x14:cfRule type="dataBar" id="{537AC387-E375-4284-A8A9-98570CE02096}">
            <x14:dataBar minLength="0" maxLength="100" gradient="0">
              <x14:cfvo type="num">
                <xm:f>0</xm:f>
              </x14:cfvo>
              <x14:cfvo type="num">
                <xm:f>1</xm:f>
              </x14:cfvo>
              <x14:negativeFillColor rgb="FFFF0000"/>
              <x14:axisColor rgb="FF000000"/>
            </x14:dataBar>
          </x14:cfRule>
          <x14:cfRule type="dataBar" id="{C6E3B8A8-12E9-4D54-BBF1-A5D20DEADE0B}">
            <x14:dataBar minLength="0" maxLength="100" gradient="0">
              <x14:cfvo type="percent">
                <xm:f>0</xm:f>
              </x14:cfvo>
              <x14:cfvo type="percent">
                <xm:f>100</xm:f>
              </x14:cfvo>
              <x14:negativeFillColor rgb="FFFF0000"/>
              <x14:axisColor rgb="FF000000"/>
            </x14:dataBar>
          </x14:cfRule>
          <xm:sqref>F17:G17</xm:sqref>
        </x14:conditionalFormatting>
      </x14:conditionalFormattings>
    </ext>
    <ext xmlns:x14="http://schemas.microsoft.com/office/spreadsheetml/2009/9/main" uri="{CCE6A557-97BC-4b89-ADB6-D9C93CAAB3DF}">
      <x14:dataValidations xmlns:xm="http://schemas.microsoft.com/office/excel/2006/main" count="1">
        <x14:dataValidation type="list" errorStyle="information" allowBlank="1" showInputMessage="1" showErrorMessage="1" errorTitle="Please select yes or no" xr:uid="{00000000-0002-0000-0700-000001000000}">
          <x14:formula1>
            <xm:f>'C:\Users\LUCMAZ\AppData\Local\Microsoft\Windows\INetCache\Content.Outlook\EMRJNWLU\[HPT Initial Assessment TEMPLATE (002).xlsx]Sheet2'!#REF!</xm:f>
          </x14:formula1>
          <xm:sqref>D3:D22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AG33"/>
  <sheetViews>
    <sheetView topLeftCell="A10" zoomScale="110" zoomScaleNormal="110" workbookViewId="0">
      <selection activeCell="C13" sqref="C13:C17"/>
    </sheetView>
  </sheetViews>
  <sheetFormatPr defaultColWidth="8.7109375" defaultRowHeight="44.25" customHeight="1" x14ac:dyDescent="0.25"/>
  <cols>
    <col min="1" max="1" width="17.7109375" customWidth="1"/>
    <col min="2" max="2" width="27.7109375" style="7" customWidth="1"/>
    <col min="3" max="7" width="34.28515625" customWidth="1"/>
    <col min="8" max="8" width="38.28515625" customWidth="1"/>
    <col min="9" max="9" width="43.7109375" customWidth="1"/>
    <col min="10" max="10" width="24.42578125" style="9" hidden="1" customWidth="1"/>
    <col min="11" max="11" width="5.5703125" style="9" hidden="1" customWidth="1"/>
    <col min="12" max="12" width="16.28515625" style="9" hidden="1" customWidth="1"/>
    <col min="13" max="13" width="8.7109375" style="9" hidden="1" customWidth="1"/>
    <col min="14" max="14" width="23" style="1" customWidth="1"/>
    <col min="15" max="15" width="12.5703125" style="1" hidden="1" customWidth="1"/>
    <col min="16" max="16" width="15.7109375" style="1" hidden="1" customWidth="1"/>
    <col min="17" max="17" width="72.42578125" style="9" customWidth="1"/>
    <col min="18" max="18" width="49.28515625" style="9" customWidth="1"/>
    <col min="19" max="19" width="2.7109375" style="9" customWidth="1"/>
    <col min="20" max="20" width="30.5703125" style="9" customWidth="1"/>
    <col min="21" max="21" width="2.28515625" style="9" customWidth="1"/>
    <col min="22" max="22" width="30.5703125" style="9" customWidth="1"/>
    <col min="23" max="23" width="2.7109375" style="18" customWidth="1"/>
    <col min="24" max="24" width="14.5703125" style="18" customWidth="1"/>
    <col min="25" max="31" width="7.42578125" style="18" hidden="1" customWidth="1"/>
    <col min="32" max="32" width="56.7109375" style="18" customWidth="1"/>
    <col min="33" max="33" width="19.28515625" style="17" customWidth="1"/>
    <col min="35" max="35" width="31.7109375" customWidth="1"/>
  </cols>
  <sheetData>
    <row r="1" spans="1:33" ht="98.25" customHeight="1" thickBot="1" x14ac:dyDescent="0.3">
      <c r="B1" s="170"/>
      <c r="C1" s="170"/>
      <c r="E1" s="64" t="s">
        <v>130</v>
      </c>
      <c r="G1" s="170"/>
      <c r="H1" s="170"/>
      <c r="J1"/>
      <c r="K1"/>
      <c r="L1"/>
      <c r="M1"/>
      <c r="N1"/>
      <c r="O1"/>
      <c r="P1"/>
      <c r="Q1"/>
      <c r="R1"/>
      <c r="S1"/>
      <c r="T1"/>
      <c r="U1"/>
      <c r="V1"/>
      <c r="W1"/>
      <c r="X1"/>
      <c r="Y1"/>
      <c r="Z1"/>
      <c r="AA1"/>
      <c r="AB1"/>
      <c r="AC1"/>
      <c r="AD1"/>
      <c r="AE1"/>
      <c r="AF1"/>
      <c r="AG1"/>
    </row>
    <row r="2" spans="1:33" s="8" customFormat="1" ht="91.15" customHeight="1" thickBot="1" x14ac:dyDescent="0.35">
      <c r="B2" s="48" t="s">
        <v>131</v>
      </c>
      <c r="C2" s="45" t="s">
        <v>132</v>
      </c>
      <c r="D2" s="46" t="s">
        <v>133</v>
      </c>
      <c r="E2" s="46" t="s">
        <v>134</v>
      </c>
      <c r="F2" s="46" t="s">
        <v>135</v>
      </c>
      <c r="G2" s="47" t="s">
        <v>136</v>
      </c>
      <c r="H2" s="49" t="s">
        <v>137</v>
      </c>
      <c r="I2" s="32" t="s">
        <v>138</v>
      </c>
      <c r="J2" s="22" t="s">
        <v>139</v>
      </c>
      <c r="K2" s="23" t="s">
        <v>140</v>
      </c>
      <c r="L2" s="23" t="s">
        <v>141</v>
      </c>
      <c r="M2" s="33" t="s">
        <v>142</v>
      </c>
      <c r="N2" s="48" t="s">
        <v>143</v>
      </c>
      <c r="O2" s="38" t="s">
        <v>144</v>
      </c>
      <c r="P2" s="19" t="s">
        <v>145</v>
      </c>
      <c r="Q2" s="50" t="s">
        <v>146</v>
      </c>
      <c r="R2" s="40" t="s">
        <v>147</v>
      </c>
      <c r="S2" s="41"/>
      <c r="T2" s="171" t="s">
        <v>148</v>
      </c>
      <c r="U2" s="42"/>
      <c r="V2" s="173" t="s">
        <v>149</v>
      </c>
      <c r="W2" s="51"/>
      <c r="X2" s="66" t="s">
        <v>138</v>
      </c>
      <c r="Y2" s="22" t="s">
        <v>139</v>
      </c>
      <c r="Z2" s="23" t="s">
        <v>140</v>
      </c>
      <c r="AA2" s="23" t="s">
        <v>141</v>
      </c>
      <c r="AB2" s="33" t="s">
        <v>142</v>
      </c>
      <c r="AC2" s="48" t="s">
        <v>143</v>
      </c>
      <c r="AD2" s="38" t="s">
        <v>144</v>
      </c>
      <c r="AE2" s="19" t="s">
        <v>145</v>
      </c>
      <c r="AF2" s="55" t="s">
        <v>150</v>
      </c>
    </row>
    <row r="3" spans="1:33" s="15" customFormat="1" ht="54" customHeight="1" thickBot="1" x14ac:dyDescent="0.35">
      <c r="A3" s="175" t="s">
        <v>151</v>
      </c>
      <c r="B3" s="176" t="s">
        <v>152</v>
      </c>
      <c r="C3" s="179" t="s">
        <v>153</v>
      </c>
      <c r="D3" s="182" t="s">
        <v>154</v>
      </c>
      <c r="E3" s="182" t="s">
        <v>155</v>
      </c>
      <c r="F3" s="182" t="s">
        <v>156</v>
      </c>
      <c r="G3" s="195" t="s">
        <v>157</v>
      </c>
      <c r="H3" s="59" t="s">
        <v>158</v>
      </c>
      <c r="I3" s="56" t="s">
        <v>159</v>
      </c>
      <c r="J3" s="24">
        <f>IF($I3="1 - Individuals have not made the journey",1,IF($I3="2 - Some individuals have made the journey",3,IF($I3="3 - A significant number of IPT have made the journey",5,IF($I3="4 - Most of IPT have made the journey",7,IF($I3="5 - The whole IPT at package level have embraced the culture and are delivering against the ambitions",9)))))</f>
        <v>5</v>
      </c>
      <c r="K3" s="24">
        <f>SUM(J3:J7)</f>
        <v>8</v>
      </c>
      <c r="L3" s="24">
        <v>45</v>
      </c>
      <c r="M3" s="34">
        <f>K3/L3</f>
        <v>0.17777777777777778</v>
      </c>
      <c r="N3" s="191" t="str">
        <f>IFERROR(IF(M3=0%," ",IF(M3&lt;=24%,"TRANSACTIONAL",IF(M3&gt;=91%,"ENTERPRISE",IF(AND(M3&gt;=25%,M3&lt;=49%),"DEVELOPING",IF(AND(M3&gt;=50%,M3&lt;74%),"COLLABORATIVE","INTEGRATED"))))),)</f>
        <v>TRANSACTIONAL</v>
      </c>
      <c r="O3" s="39">
        <f>IFERROR(IF(M3&lt;=24%,1,IF(M3&gt;=91%,5,IF(AND(M3&gt;=25%,M3&lt;=49%),4,IF(AND(M3&gt;=50%,M3&lt;74%),3,4)))),)</f>
        <v>1</v>
      </c>
      <c r="P3" s="192">
        <f>O3</f>
        <v>1</v>
      </c>
      <c r="Q3" s="65" t="s">
        <v>160</v>
      </c>
      <c r="R3" s="65" t="s">
        <v>160</v>
      </c>
      <c r="S3" s="43"/>
      <c r="T3" s="172"/>
      <c r="U3" s="44"/>
      <c r="V3" s="174"/>
      <c r="W3" s="52"/>
      <c r="X3" s="56" t="s">
        <v>159</v>
      </c>
      <c r="Y3" s="24">
        <f>IF($X3="1 - Individuals have not made the journey",1,IF($X3="2 - Some individuals have made the journey",3,IF($X3="3 - A significant number of IPT have made the journey",5,IF($X3="4 - Most of IPT have made the journey",7,IF($X3="5 - The whole IPT at package level have embraced the culture and are delivering against the ambitions",9)))))</f>
        <v>5</v>
      </c>
      <c r="Z3" s="24">
        <f>SUM(Y3:Y7)</f>
        <v>15</v>
      </c>
      <c r="AA3" s="24">
        <v>45</v>
      </c>
      <c r="AB3" s="34">
        <f>Z3/AA3</f>
        <v>0.33333333333333331</v>
      </c>
      <c r="AC3" s="191" t="str">
        <f>IFERROR(IF(AB3=0%," ",IF(AB3&lt;=24%,"TRANSACTIONAL",IF(AB3&gt;=91%,"ENTERPRISE",IF(AND(AB3&gt;=25%,AB3&lt;=49%),"DEVELOPING",IF(AND(AB3&gt;=50%,AB3&lt;74%),"COLLABORATIVE","INTEGRATED"))))),)</f>
        <v>DEVELOPING</v>
      </c>
      <c r="AD3" s="39">
        <f>IFERROR(IF(AB3&lt;=24%,1,IF(AB3&gt;=91%,5,IF(AND(AB3&gt;=25%,AB3&lt;=49%),4,IF(AND(AB3&gt;=50%,AB3&lt;74%),3,4)))),)</f>
        <v>4</v>
      </c>
      <c r="AE3" s="192">
        <f>AD3</f>
        <v>4</v>
      </c>
      <c r="AF3" s="53" t="s">
        <v>160</v>
      </c>
    </row>
    <row r="4" spans="1:33" ht="54" customHeight="1" thickTop="1" thickBot="1" x14ac:dyDescent="0.3">
      <c r="A4" s="175"/>
      <c r="B4" s="177"/>
      <c r="C4" s="180"/>
      <c r="D4" s="183"/>
      <c r="E4" s="183"/>
      <c r="F4" s="183"/>
      <c r="G4" s="196"/>
      <c r="H4" s="60" t="s">
        <v>161</v>
      </c>
      <c r="I4" s="57" t="s">
        <v>162</v>
      </c>
      <c r="J4" s="25">
        <f>IF(I4="1 - Behaviours are not embeded in the way individuals work",1,IF(I4="2 - Behaviours are embeded in the way some individuals work",3,IF($I4="3 - Behaviours are embeded in the way a significant number of the IPT work",5,IF(I4="4 - Behaviours are embeded in the way most of the IPT work",7,IF(I4="5 - Behaviours are embeded in the way the whole of the IPT work",9)))))</f>
        <v>3</v>
      </c>
      <c r="K4" s="25"/>
      <c r="L4" s="25"/>
      <c r="M4" s="35"/>
      <c r="N4" s="191"/>
      <c r="O4" s="39"/>
      <c r="P4" s="193"/>
      <c r="Q4" s="65" t="s">
        <v>160</v>
      </c>
      <c r="R4" s="65" t="s">
        <v>160</v>
      </c>
      <c r="S4"/>
      <c r="T4" s="54">
        <f>ROUND((AVERAGE(P3:P32)), 1)</f>
        <v>1</v>
      </c>
      <c r="U4"/>
      <c r="V4" s="67">
        <f>ROUND((AVERAGE(AE3:AE32)), 1)</f>
        <v>1.5</v>
      </c>
      <c r="W4"/>
      <c r="X4" s="57" t="s">
        <v>163</v>
      </c>
      <c r="Y4" s="25">
        <f>IF(X4="1 - Behaviours are not embeded in the way individuals work",1,IF(X4="2 - Behaviours are embeded in the way some individuals work",3,IF($X4="3 - Behaviours are embeded in the way a significant number of the IPT work",5,IF(X4="4 - Behaviours are embeded in the way most of the IPT work",7,IF(X4="5 - Behaviours are embeded in the way the whole of the IPT work",9)))))</f>
        <v>5</v>
      </c>
      <c r="Z4" s="25"/>
      <c r="AA4" s="25"/>
      <c r="AB4" s="35"/>
      <c r="AC4" s="191"/>
      <c r="AD4" s="39"/>
      <c r="AE4" s="193"/>
      <c r="AF4" s="53" t="s">
        <v>160</v>
      </c>
      <c r="AG4"/>
    </row>
    <row r="5" spans="1:33" ht="54" customHeight="1" thickTop="1" thickBot="1" x14ac:dyDescent="0.3">
      <c r="A5" s="175"/>
      <c r="B5" s="177"/>
      <c r="C5" s="180"/>
      <c r="D5" s="183"/>
      <c r="E5" s="183"/>
      <c r="F5" s="183"/>
      <c r="G5" s="196"/>
      <c r="H5" s="61" t="s">
        <v>164</v>
      </c>
      <c r="I5" s="57"/>
      <c r="J5" s="25" t="b">
        <f>IF(I5="1 - Proven change can not be demonstrated",1,IF(I5="2 - Proven change can be demonstrated with some individuals",3,IF(I5="3 - Proven change can be demonstrated with a significant number of the IPT",5,IF(I5="4 - Proven change can be demonstrated with most of the IPT",7,IF(I5="5 - Proven change can be demonstrated across the whole of the IPT",9)))))</f>
        <v>0</v>
      </c>
      <c r="K5" s="25"/>
      <c r="L5" s="25"/>
      <c r="M5" s="35"/>
      <c r="N5" s="191"/>
      <c r="O5" s="39"/>
      <c r="P5" s="193"/>
      <c r="Q5" s="65" t="s">
        <v>160</v>
      </c>
      <c r="R5" s="65" t="s">
        <v>160</v>
      </c>
      <c r="S5"/>
      <c r="T5" s="54" t="s">
        <v>165</v>
      </c>
      <c r="U5"/>
      <c r="V5" s="67" t="s">
        <v>165</v>
      </c>
      <c r="W5"/>
      <c r="X5" s="57" t="s">
        <v>166</v>
      </c>
      <c r="Y5" s="25">
        <f>IF(X5="1 - Proven change can not be demonstrated",1,IF(X5="2 - Proven change can be demonstrated with some individuals",3,IF(X5="3 - Proven change can be demonstrated with a significant number of the IPT",5,IF(X5="4 - Proven change can be demonstrated with most of the IPT",7,IF(X5="5 - Proven change can be demonstrated across the whole of the IPT",9)))))</f>
        <v>5</v>
      </c>
      <c r="Z5" s="25"/>
      <c r="AA5" s="25"/>
      <c r="AB5" s="35"/>
      <c r="AC5" s="191"/>
      <c r="AD5" s="39"/>
      <c r="AE5" s="193"/>
      <c r="AF5" s="53" t="s">
        <v>160</v>
      </c>
      <c r="AG5"/>
    </row>
    <row r="6" spans="1:33" ht="54" customHeight="1" thickBot="1" x14ac:dyDescent="0.3">
      <c r="A6" s="175"/>
      <c r="B6" s="177"/>
      <c r="C6" s="180"/>
      <c r="D6" s="183"/>
      <c r="E6" s="183"/>
      <c r="F6" s="183"/>
      <c r="G6" s="196"/>
      <c r="H6" s="62" t="s">
        <v>167</v>
      </c>
      <c r="I6" s="57"/>
      <c r="J6" s="25" t="b">
        <f>IF(I6="1 - Benefit/Value can not be demonstrated",1,IF(I6="2 - Benefit/Value can be demonstrated with some individuals",3,IF(I6="3 - Benefit/Value can be demonstrated with a significant number of the IPT",5,IF(I6="4 - Benefit/Value can be demonstrated with most of the IPT",7,IF(I6="5 - Benefit/Value can be demonstrated across the whole of the IPT",9)))))</f>
        <v>0</v>
      </c>
      <c r="K6" s="25"/>
      <c r="L6" s="25"/>
      <c r="M6" s="35"/>
      <c r="N6" s="191"/>
      <c r="O6" s="39"/>
      <c r="P6" s="193"/>
      <c r="Q6" s="65" t="s">
        <v>160</v>
      </c>
      <c r="R6" s="65" t="s">
        <v>160</v>
      </c>
      <c r="S6"/>
      <c r="T6"/>
      <c r="U6"/>
      <c r="V6"/>
      <c r="W6"/>
      <c r="X6" s="57"/>
      <c r="Y6" s="25" t="b">
        <f>IF(X6="1 - Benefit/Value can not be demonstrated",1,IF(X6="2 - Benefit/Value can be demonstrated with some individuals",3,IF(X6="3 - Benefit/Value can be demonstrated with a significant number of the IPT",5,IF(X6="4 - Benefit/Value can be demonstrated with most of the IPT",7,IF(X6="5 - Benefit/Value can be demonstrated across the whole of the IPT",9)))))</f>
        <v>0</v>
      </c>
      <c r="Z6" s="25"/>
      <c r="AA6" s="25"/>
      <c r="AB6" s="35"/>
      <c r="AC6" s="191"/>
      <c r="AD6" s="39"/>
      <c r="AE6" s="193"/>
      <c r="AF6" s="53" t="s">
        <v>160</v>
      </c>
      <c r="AG6"/>
    </row>
    <row r="7" spans="1:33" s="16" customFormat="1" ht="54" customHeight="1" thickBot="1" x14ac:dyDescent="0.3">
      <c r="A7" s="175"/>
      <c r="B7" s="178"/>
      <c r="C7" s="181"/>
      <c r="D7" s="184"/>
      <c r="E7" s="184"/>
      <c r="F7" s="184"/>
      <c r="G7" s="197"/>
      <c r="H7" s="63" t="s">
        <v>168</v>
      </c>
      <c r="I7" s="58"/>
      <c r="J7" s="26" t="b">
        <f>IF(I7="1 - Application of tools, and sharing of best practice is not happening",1,IF(I7="2 - Application of tools, and sharing of best practice is happening with some individuals",3,IF(I7="3 - Application of tools, and sharing of best practice is happening with a significant number of the IPT",5,IF(I7="4 - Application of tools, and sharing of best practice is happening with most of the IPT",7,IF(I7="5 - Application of tools, and sharing of best practice is happening across the whole of the IPT",9)))))</f>
        <v>0</v>
      </c>
      <c r="K7" s="26"/>
      <c r="L7" s="26"/>
      <c r="M7" s="36"/>
      <c r="N7" s="191"/>
      <c r="O7" s="39"/>
      <c r="P7" s="194"/>
      <c r="Q7" s="65" t="s">
        <v>160</v>
      </c>
      <c r="R7" s="65" t="s">
        <v>160</v>
      </c>
      <c r="X7" s="58"/>
      <c r="Y7" s="26" t="b">
        <f>IF(X7="1 - Application of tools, and sharing of best practice is not happening",1,IF(X7="2 - Application of tools, and sharing of best practice is happening with some individuals",3,IF(X7="3 - Application of tools, and sharing of best practice is happening with a significant number of the IPT",5,IF(X7="4 - Application of tools, and sharing of best practice is happening with most of the IPT",7,IF(X7="5 - Application of tools, and sharing of best practice is happening across the whole of the IPT",9)))))</f>
        <v>0</v>
      </c>
      <c r="Z7" s="26"/>
      <c r="AA7" s="26"/>
      <c r="AB7" s="36"/>
      <c r="AC7" s="191"/>
      <c r="AD7" s="39"/>
      <c r="AE7" s="194"/>
      <c r="AF7" s="53" t="s">
        <v>160</v>
      </c>
    </row>
    <row r="8" spans="1:33" s="15" customFormat="1" ht="54" customHeight="1" thickBot="1" x14ac:dyDescent="0.3">
      <c r="A8" s="185" t="s">
        <v>169</v>
      </c>
      <c r="B8" s="188" t="s">
        <v>170</v>
      </c>
      <c r="C8" s="182" t="s">
        <v>171</v>
      </c>
      <c r="D8" s="182" t="s">
        <v>172</v>
      </c>
      <c r="E8" s="182" t="s">
        <v>173</v>
      </c>
      <c r="F8" s="182" t="s">
        <v>174</v>
      </c>
      <c r="G8" s="195" t="s">
        <v>175</v>
      </c>
      <c r="H8" s="59" t="s">
        <v>158</v>
      </c>
      <c r="I8" s="56"/>
      <c r="J8" s="24" t="b">
        <f>IF($I8="1 - Individuals have not made the journey",1,IF($I8="2 - Some individuals have made the journey",3,IF($I8="3 - A significant number of IPT have made the journey",5,IF($I8="4 - Most of IPT have made the journey",7,IF($I8="5 - The whole IPT at package level have embraced the culture and are delivering against the ambitions",9)))))</f>
        <v>0</v>
      </c>
      <c r="K8" s="24">
        <f>SUM(J8:J12)</f>
        <v>0</v>
      </c>
      <c r="L8" s="24">
        <v>45</v>
      </c>
      <c r="M8" s="34">
        <f>K8/L8</f>
        <v>0</v>
      </c>
      <c r="N8" s="191" t="str">
        <f t="shared" ref="N8" si="0">IFERROR(IF(M8=0%," ",IF(M8&lt;=24%,"TRANSACTIONAL",IF(M8&gt;=91%,"ENTERPRISE",IF(AND(M8&gt;=25%,M8&lt;=49%),"DEVELOPING",IF(AND(M8&gt;=50%,M8&lt;74%),"COLLABORATIVE","INTEGRATED"))))),)</f>
        <v xml:space="preserve"> </v>
      </c>
      <c r="O8" s="39">
        <f t="shared" ref="O8:O28" si="1">IFERROR(IF(M8&lt;=24%,1,IF(M8&gt;=91%,5,IF(AND(M8&gt;=25%,M8&lt;=49%),4,IF(AND(M8&gt;=50%,M8&lt;74%),3,4)))),)</f>
        <v>1</v>
      </c>
      <c r="P8" s="192">
        <f>O8</f>
        <v>1</v>
      </c>
      <c r="Q8" s="65" t="s">
        <v>160</v>
      </c>
      <c r="R8" s="65" t="s">
        <v>160</v>
      </c>
      <c r="X8" s="56"/>
      <c r="Y8" s="24" t="b">
        <f>IF($I8="1 - Individuals have not made the journey",1,IF($I8="2 - Some individuals have made the journey",3,IF($I8="3 - A significant number of IPT have made the journey",5,IF($I8="4 - Most of IPT have made the journey",7,IF($I8="5 - The whole IPT at package level have embraced the culture and are delivering against the ambitions",9)))))</f>
        <v>0</v>
      </c>
      <c r="Z8" s="24">
        <f>SUM(Y8:Y12)</f>
        <v>0</v>
      </c>
      <c r="AA8" s="24">
        <v>45</v>
      </c>
      <c r="AB8" s="34">
        <f>Z8/AA8</f>
        <v>0</v>
      </c>
      <c r="AC8" s="191" t="str">
        <f t="shared" ref="AC8" si="2">IFERROR(IF(AB8=0%," ",IF(AB8&lt;=24%,"TRANSACTIONAL",IF(AB8&gt;=91%,"ENTERPRISE",IF(AND(AB8&gt;=25%,AB8&lt;=49%),"DEVELOPING",IF(AND(AB8&gt;=50%,AB8&lt;74%),"COLLABORATIVE","INTEGRATED"))))),)</f>
        <v xml:space="preserve"> </v>
      </c>
      <c r="AD8" s="39">
        <f t="shared" ref="AD8" si="3">IFERROR(IF(AB8&lt;=24%,1,IF(AB8&gt;=91%,5,IF(AND(AB8&gt;=25%,AB8&lt;=49%),4,IF(AND(AB8&gt;=50%,AB8&lt;74%),3,4)))),)</f>
        <v>1</v>
      </c>
      <c r="AE8" s="192">
        <f>AD8</f>
        <v>1</v>
      </c>
      <c r="AF8" s="53" t="s">
        <v>160</v>
      </c>
    </row>
    <row r="9" spans="1:33" ht="54" customHeight="1" thickBot="1" x14ac:dyDescent="0.3">
      <c r="A9" s="186"/>
      <c r="B9" s="189"/>
      <c r="C9" s="183"/>
      <c r="D9" s="183"/>
      <c r="E9" s="183"/>
      <c r="F9" s="183"/>
      <c r="G9" s="196"/>
      <c r="H9" s="60" t="s">
        <v>161</v>
      </c>
      <c r="I9" s="57"/>
      <c r="J9" s="25" t="b">
        <f>IF(I9="1 - Behaviours are not embeded in the way individuals work",1,IF(I9="2 - Behaviours are embeded in the way some individuals work",3,IF($I9="3 - Behaviours are embeded in the way a significant number of the IPT work",5,IF(I9="4 - Behaviours are embeded in the way most of the IPT work",7,IF(I9="5 - Behaviours are embeded in the way the whole of the IPT work",9)))))</f>
        <v>0</v>
      </c>
      <c r="K9" s="25"/>
      <c r="L9" s="25"/>
      <c r="M9" s="35"/>
      <c r="N9" s="191"/>
      <c r="O9" s="39"/>
      <c r="P9" s="193"/>
      <c r="Q9" s="65" t="s">
        <v>160</v>
      </c>
      <c r="R9" s="65" t="s">
        <v>160</v>
      </c>
      <c r="S9"/>
      <c r="T9"/>
      <c r="U9"/>
      <c r="V9"/>
      <c r="W9"/>
      <c r="X9" s="57"/>
      <c r="Y9" s="25" t="b">
        <f>IF(X9="1 - Behaviours are not embeded in the way individuals work",1,IF(X9="2 - Behaviours are embeded in the way some individuals work",3,IF($I9="3 - Behaviours are embeded in the way a significant number of the IPT work",5,IF(X9="4 - Behaviours are embeded in the way most of the IPT work",7,IF(X9="5 - Behaviours are embeded in the way the whole of the IPT work",9)))))</f>
        <v>0</v>
      </c>
      <c r="Z9" s="25"/>
      <c r="AA9" s="25"/>
      <c r="AB9" s="35"/>
      <c r="AC9" s="191"/>
      <c r="AD9" s="39"/>
      <c r="AE9" s="193"/>
      <c r="AF9" s="53" t="s">
        <v>160</v>
      </c>
      <c r="AG9"/>
    </row>
    <row r="10" spans="1:33" ht="54" customHeight="1" thickBot="1" x14ac:dyDescent="0.3">
      <c r="A10" s="186"/>
      <c r="B10" s="189"/>
      <c r="C10" s="183"/>
      <c r="D10" s="183"/>
      <c r="E10" s="183"/>
      <c r="F10" s="183"/>
      <c r="G10" s="196"/>
      <c r="H10" s="61" t="s">
        <v>164</v>
      </c>
      <c r="I10" s="57"/>
      <c r="J10" s="25" t="b">
        <f>IF(I10="1 - Proven change can not be demonstrated",1,IF(I10="2 - Proven change can be demonstrated with some individuals",3,IF(I10="3 - Proven change can be demonstrated with a significant number of the IPT",5,IF(I10="4 - Proven change can be demonstrated with most of the IPT",7,IF(I10="5 - Proven change can be demonstrated across the whole of the IPT",9)))))</f>
        <v>0</v>
      </c>
      <c r="K10" s="25"/>
      <c r="L10" s="25"/>
      <c r="M10" s="35"/>
      <c r="N10" s="191"/>
      <c r="O10" s="39"/>
      <c r="P10" s="193"/>
      <c r="Q10" s="65" t="s">
        <v>160</v>
      </c>
      <c r="R10" s="65" t="s">
        <v>160</v>
      </c>
      <c r="S10"/>
      <c r="T10"/>
      <c r="U10"/>
      <c r="V10"/>
      <c r="W10"/>
      <c r="X10" s="57"/>
      <c r="Y10" s="25" t="b">
        <f>IF(X10="1 - Proven change can not be demonstrated",1,IF(X10="2 - Proven change can be demonstrated with some individuals",3,IF(X10="3 - Proven change can be demonstrated with a significant number of the IPT",5,IF(X10="4 - Proven change can be demonstrated with most of the IPT",7,IF(X10="5 - Proven change can be demonstrated across the whole of the IPT",9)))))</f>
        <v>0</v>
      </c>
      <c r="Z10" s="25"/>
      <c r="AA10" s="25"/>
      <c r="AB10" s="35"/>
      <c r="AC10" s="191"/>
      <c r="AD10" s="39"/>
      <c r="AE10" s="193"/>
      <c r="AF10" s="53" t="s">
        <v>160</v>
      </c>
      <c r="AG10"/>
    </row>
    <row r="11" spans="1:33" ht="54" customHeight="1" thickBot="1" x14ac:dyDescent="0.3">
      <c r="A11" s="186"/>
      <c r="B11" s="189"/>
      <c r="C11" s="183"/>
      <c r="D11" s="183"/>
      <c r="E11" s="183"/>
      <c r="F11" s="183"/>
      <c r="G11" s="196"/>
      <c r="H11" s="62" t="s">
        <v>167</v>
      </c>
      <c r="I11" s="57"/>
      <c r="J11" s="25" t="b">
        <f>IF(I11="1 - Benefit/Value can not be demonstrated",1,IF(I11="2 - Benefit/Value can be demonstrated with some individuals",3,IF(I11="3 - Benefit/Value can be demonstrated with a significant number of the IPT",5,IF(I11="4 - Benefit/Value can be demonstrated with most of the IPT",7,IF(I11="5 - Benefit/Value can be demonstrated across the whole of the IPT",9)))))</f>
        <v>0</v>
      </c>
      <c r="K11" s="25"/>
      <c r="L11" s="25"/>
      <c r="M11" s="35"/>
      <c r="N11" s="191"/>
      <c r="O11" s="39"/>
      <c r="P11" s="193"/>
      <c r="Q11" s="65" t="s">
        <v>160</v>
      </c>
      <c r="R11" s="65" t="s">
        <v>160</v>
      </c>
      <c r="S11"/>
      <c r="T11"/>
      <c r="U11"/>
      <c r="V11"/>
      <c r="W11"/>
      <c r="X11" s="57"/>
      <c r="Y11" s="25" t="b">
        <f>IF(X11="1 - Benefit/Value can not be demonstrated",1,IF(X11="2 - Benefit/Value can be demonstrated with some individuals",3,IF(X11="3 - Benefit/Value can be demonstrated with a significant number of the IPT",5,IF(X11="4 - Benefit/Value can be demonstrated with most of the IPT",7,IF(X11="5 - Benefit/Value can be demonstrated across the whole of the IPT",9)))))</f>
        <v>0</v>
      </c>
      <c r="Z11" s="25"/>
      <c r="AA11" s="25"/>
      <c r="AB11" s="35"/>
      <c r="AC11" s="191"/>
      <c r="AD11" s="39"/>
      <c r="AE11" s="193"/>
      <c r="AF11" s="53" t="s">
        <v>160</v>
      </c>
      <c r="AG11"/>
    </row>
    <row r="12" spans="1:33" s="16" customFormat="1" ht="54" customHeight="1" thickBot="1" x14ac:dyDescent="0.3">
      <c r="A12" s="187"/>
      <c r="B12" s="190"/>
      <c r="C12" s="184"/>
      <c r="D12" s="184"/>
      <c r="E12" s="184"/>
      <c r="F12" s="184"/>
      <c r="G12" s="197"/>
      <c r="H12" s="63" t="s">
        <v>168</v>
      </c>
      <c r="I12" s="58"/>
      <c r="J12" s="26" t="b">
        <f>IF(I12="1 - Application of tools, and sharing of best practice is not happening",1,IF(I12="2 - Application of tools, and sharing of best practice is happening with some individuals",3,IF(I12="3 - Application of tools, and sharing of best practice is happening with a significant number of the IPT",5,IF(I12="4 - Application of tools, and sharing of best practice is happening with most of the IPT",7,IF(I12="5 - Application of tools, and sharing of best practice is happening across the whole of the IPT",9)))))</f>
        <v>0</v>
      </c>
      <c r="K12" s="26"/>
      <c r="L12" s="26"/>
      <c r="M12" s="36"/>
      <c r="N12" s="191"/>
      <c r="O12" s="39"/>
      <c r="P12" s="194"/>
      <c r="Q12" s="65" t="s">
        <v>160</v>
      </c>
      <c r="R12" s="65" t="s">
        <v>160</v>
      </c>
      <c r="X12" s="58"/>
      <c r="Y12" s="26" t="b">
        <f>IF(X12="1 - Application of tools, and sharing of best practice is not happening",1,IF(X12="2 - Application of tools, and sharing of best practice is happening with some individuals",3,IF(X12="3 - Application of tools, and sharing of best practice is happening with a significant number of the IPT",5,IF(X12="4 - Application of tools, and sharing of best practice is happening with most of the IPT",7,IF(X12="5 - Application of tools, and sharing of best practice is happening across the whole of the IPT",9)))))</f>
        <v>0</v>
      </c>
      <c r="Z12" s="26"/>
      <c r="AA12" s="26"/>
      <c r="AB12" s="36"/>
      <c r="AC12" s="191"/>
      <c r="AD12" s="39"/>
      <c r="AE12" s="194"/>
      <c r="AF12" s="53" t="s">
        <v>160</v>
      </c>
    </row>
    <row r="13" spans="1:33" s="15" customFormat="1" ht="54" customHeight="1" thickBot="1" x14ac:dyDescent="0.3">
      <c r="A13" s="175" t="s">
        <v>176</v>
      </c>
      <c r="B13" s="188" t="s">
        <v>177</v>
      </c>
      <c r="C13" s="182" t="s">
        <v>178</v>
      </c>
      <c r="D13" s="182" t="s">
        <v>179</v>
      </c>
      <c r="E13" s="182" t="s">
        <v>180</v>
      </c>
      <c r="F13" s="182" t="s">
        <v>181</v>
      </c>
      <c r="G13" s="195" t="s">
        <v>182</v>
      </c>
      <c r="H13" s="59" t="s">
        <v>158</v>
      </c>
      <c r="I13" s="56"/>
      <c r="J13" s="24" t="b">
        <f>IF($I13="1 - Individuals have not made the journey",1,IF($I13="2 - Some individuals have made the journey",3,IF($I13="3 - A significant number of IPT have made the journey",5,IF($I13="4 - Most of IPT have made the journey",7,IF($I13="5 - The whole IPT at package level have embraced the culture and are delivering against the ambitions",9)))))</f>
        <v>0</v>
      </c>
      <c r="K13" s="24">
        <f>SUM(J13:J17)</f>
        <v>0</v>
      </c>
      <c r="L13" s="24">
        <v>45</v>
      </c>
      <c r="M13" s="34">
        <f>K13/L13</f>
        <v>0</v>
      </c>
      <c r="N13" s="191" t="str">
        <f t="shared" ref="N13" si="4">IFERROR(IF(M13=0%," ",IF(M13&lt;=24%,"TRANSACTIONAL",IF(M13&gt;=91%,"ENTERPRISE",IF(AND(M13&gt;=25%,M13&lt;=49%),"DEVELOPING",IF(AND(M13&gt;=50%,M13&lt;74%),"COLLABORATIVE","INTEGRATED"))))),)</f>
        <v xml:space="preserve"> </v>
      </c>
      <c r="O13" s="39">
        <f t="shared" si="1"/>
        <v>1</v>
      </c>
      <c r="P13" s="192">
        <f>O13</f>
        <v>1</v>
      </c>
      <c r="Q13" s="65" t="s">
        <v>160</v>
      </c>
      <c r="R13" s="65" t="s">
        <v>160</v>
      </c>
      <c r="X13" s="56"/>
      <c r="Y13" s="24" t="b">
        <f>IF($I13="1 - Individuals have not made the journey",1,IF($I13="2 - Some individuals have made the journey",3,IF($I13="3 - A significant number of IPT have made the journey",5,IF($I13="4 - Most of IPT have made the journey",7,IF($I13="5 - The whole IPT at package level have embraced the culture and are delivering against the ambitions",9)))))</f>
        <v>0</v>
      </c>
      <c r="Z13" s="24">
        <f>SUM(Y13:Y17)</f>
        <v>0</v>
      </c>
      <c r="AA13" s="24">
        <v>45</v>
      </c>
      <c r="AB13" s="34">
        <f>Z13/AA13</f>
        <v>0</v>
      </c>
      <c r="AC13" s="191" t="str">
        <f t="shared" ref="AC13" si="5">IFERROR(IF(AB13=0%," ",IF(AB13&lt;=24%,"TRANSACTIONAL",IF(AB13&gt;=91%,"ENTERPRISE",IF(AND(AB13&gt;=25%,AB13&lt;=49%),"DEVELOPING",IF(AND(AB13&gt;=50%,AB13&lt;74%),"COLLABORATIVE","INTEGRATED"))))),)</f>
        <v xml:space="preserve"> </v>
      </c>
      <c r="AD13" s="39">
        <f t="shared" ref="AD13" si="6">IFERROR(IF(AB13&lt;=24%,1,IF(AB13&gt;=91%,5,IF(AND(AB13&gt;=25%,AB13&lt;=49%),4,IF(AND(AB13&gt;=50%,AB13&lt;74%),3,4)))),)</f>
        <v>1</v>
      </c>
      <c r="AE13" s="192">
        <f>AD13</f>
        <v>1</v>
      </c>
      <c r="AF13" s="53" t="s">
        <v>160</v>
      </c>
    </row>
    <row r="14" spans="1:33" ht="54" customHeight="1" thickBot="1" x14ac:dyDescent="0.3">
      <c r="A14" s="175"/>
      <c r="B14" s="189"/>
      <c r="C14" s="183"/>
      <c r="D14" s="183"/>
      <c r="E14" s="183"/>
      <c r="F14" s="183"/>
      <c r="G14" s="196"/>
      <c r="H14" s="60" t="s">
        <v>161</v>
      </c>
      <c r="I14" s="57"/>
      <c r="J14" s="25" t="b">
        <f>IF(I14="1 - Behaviours are not embeded in the way individuals work",1,IF(I14="2 - Behaviours are embeded in the way some individuals work",3,IF($I14="3 - Behaviours are embeded in the way a significant number of the IPT work",5,IF(I14="4 - Behaviours are embeded in the way most of the IPT work",7,IF(I14="5 - Behaviours are embeded in the way the whole of the IPT work",9)))))</f>
        <v>0</v>
      </c>
      <c r="K14" s="25"/>
      <c r="L14" s="25"/>
      <c r="M14" s="35"/>
      <c r="N14" s="191"/>
      <c r="O14" s="39"/>
      <c r="P14" s="193"/>
      <c r="Q14" s="65" t="s">
        <v>160</v>
      </c>
      <c r="R14" s="65" t="s">
        <v>160</v>
      </c>
      <c r="S14"/>
      <c r="T14"/>
      <c r="U14"/>
      <c r="V14"/>
      <c r="W14"/>
      <c r="X14" s="57"/>
      <c r="Y14" s="25" t="b">
        <f>IF(X14="1 - Behaviours are not embeded in the way individuals work",1,IF(X14="2 - Behaviours are embeded in the way some individuals work",3,IF($I14="3 - Behaviours are embeded in the way a significant number of the IPT work",5,IF(X14="4 - Behaviours are embeded in the way most of the IPT work",7,IF(X14="5 - Behaviours are embeded in the way the whole of the IPT work",9)))))</f>
        <v>0</v>
      </c>
      <c r="Z14" s="25"/>
      <c r="AA14" s="25"/>
      <c r="AB14" s="35"/>
      <c r="AC14" s="191"/>
      <c r="AD14" s="39"/>
      <c r="AE14" s="193"/>
      <c r="AF14" s="53" t="s">
        <v>160</v>
      </c>
      <c r="AG14"/>
    </row>
    <row r="15" spans="1:33" ht="54" customHeight="1" thickBot="1" x14ac:dyDescent="0.3">
      <c r="A15" s="175"/>
      <c r="B15" s="189"/>
      <c r="C15" s="183"/>
      <c r="D15" s="183"/>
      <c r="E15" s="183"/>
      <c r="F15" s="183"/>
      <c r="G15" s="196"/>
      <c r="H15" s="61" t="s">
        <v>164</v>
      </c>
      <c r="I15" s="57"/>
      <c r="J15" s="25" t="b">
        <f>IF(I15="1 - Proven change can not be demonstrated",1,IF(I15="2 - Proven change can be demonstrated with some individuals",3,IF(I15="3 - Proven change can be demonstrated with a significant number of the IPT",5,IF(I15="4 - Proven change can be demonstrated with most of the IPT",7,IF(I15="5 - Proven change can be demonstrated across the whole of the IPT",9)))))</f>
        <v>0</v>
      </c>
      <c r="K15" s="25"/>
      <c r="L15" s="25"/>
      <c r="M15" s="35"/>
      <c r="N15" s="191"/>
      <c r="O15" s="39"/>
      <c r="P15" s="193"/>
      <c r="Q15" s="65" t="s">
        <v>160</v>
      </c>
      <c r="R15" s="65" t="s">
        <v>160</v>
      </c>
      <c r="S15"/>
      <c r="T15"/>
      <c r="U15"/>
      <c r="V15"/>
      <c r="W15"/>
      <c r="X15" s="57"/>
      <c r="Y15" s="25" t="b">
        <f>IF(X15="1 - Proven change can not be demonstrated",1,IF(X15="2 - Proven change can be demonstrated with some individuals",3,IF(X15="3 - Proven change can be demonstrated with a significant number of the IPT",5,IF(X15="4 - Proven change can be demonstrated with most of the IPT",7,IF(X15="5 - Proven change can be demonstrated across the whole of the IPT",9)))))</f>
        <v>0</v>
      </c>
      <c r="Z15" s="25"/>
      <c r="AA15" s="25"/>
      <c r="AB15" s="35"/>
      <c r="AC15" s="191"/>
      <c r="AD15" s="39"/>
      <c r="AE15" s="193"/>
      <c r="AF15" s="53" t="s">
        <v>160</v>
      </c>
      <c r="AG15"/>
    </row>
    <row r="16" spans="1:33" ht="54" customHeight="1" thickBot="1" x14ac:dyDescent="0.3">
      <c r="A16" s="175"/>
      <c r="B16" s="189"/>
      <c r="C16" s="183"/>
      <c r="D16" s="183"/>
      <c r="E16" s="183"/>
      <c r="F16" s="183"/>
      <c r="G16" s="196"/>
      <c r="H16" s="62" t="s">
        <v>167</v>
      </c>
      <c r="I16" s="57"/>
      <c r="J16" s="25" t="b">
        <f>IF(I16="1 - Benefit/Value can not be demonstrated",1,IF(I16="2 - Benefit/Value can be demonstrated with some individuals",3,IF(I16="3 - Benefit/Value can be demonstrated with a significant number of the IPT",5,IF(I16="4 - Benefit/Value can be demonstrated with most of the IPT",7,IF(I16="5 - Benefit/Value can be demonstrated across the whole of the IPT",9)))))</f>
        <v>0</v>
      </c>
      <c r="K16" s="25"/>
      <c r="L16" s="25"/>
      <c r="M16" s="35"/>
      <c r="N16" s="191"/>
      <c r="O16" s="39"/>
      <c r="P16" s="193"/>
      <c r="Q16" s="65" t="s">
        <v>160</v>
      </c>
      <c r="R16" s="65" t="s">
        <v>160</v>
      </c>
      <c r="S16"/>
      <c r="T16"/>
      <c r="U16"/>
      <c r="V16"/>
      <c r="W16"/>
      <c r="X16" s="57"/>
      <c r="Y16" s="25" t="b">
        <f>IF(X16="1 - Benefit/Value can not be demonstrated",1,IF(X16="2 - Benefit/Value can be demonstrated with some individuals",3,IF(X16="3 - Benefit/Value can be demonstrated with a significant number of the IPT",5,IF(X16="4 - Benefit/Value can be demonstrated with most of the IPT",7,IF(X16="5 - Benefit/Value can be demonstrated across the whole of the IPT",9)))))</f>
        <v>0</v>
      </c>
      <c r="Z16" s="25"/>
      <c r="AA16" s="25"/>
      <c r="AB16" s="35"/>
      <c r="AC16" s="191"/>
      <c r="AD16" s="39"/>
      <c r="AE16" s="193"/>
      <c r="AF16" s="53" t="s">
        <v>160</v>
      </c>
      <c r="AG16"/>
    </row>
    <row r="17" spans="1:33" s="16" customFormat="1" ht="54" customHeight="1" thickBot="1" x14ac:dyDescent="0.3">
      <c r="A17" s="175"/>
      <c r="B17" s="190"/>
      <c r="C17" s="184"/>
      <c r="D17" s="184"/>
      <c r="E17" s="184"/>
      <c r="F17" s="184"/>
      <c r="G17" s="197"/>
      <c r="H17" s="63" t="s">
        <v>168</v>
      </c>
      <c r="I17" s="58"/>
      <c r="J17" s="26" t="b">
        <f>IF(I17="1 - Application of tools, and sharing of best practice is not happening",1,IF(I17="2 - Application of tools, and sharing of best practice is happening with some individuals",3,IF(I17="3 - Application of tools, and sharing of best practice is happening with a significant number of the IPT",5,IF(I17="4 - Application of tools, and sharing of best practice is happening with most of the IPT",7,IF(I17="5 - Application of tools, and sharing of best practice is happening across the whole of the IPT",9)))))</f>
        <v>0</v>
      </c>
      <c r="K17" s="26"/>
      <c r="L17" s="26"/>
      <c r="M17" s="36"/>
      <c r="N17" s="191"/>
      <c r="O17" s="39"/>
      <c r="P17" s="194"/>
      <c r="Q17" s="65" t="s">
        <v>160</v>
      </c>
      <c r="R17" s="65" t="s">
        <v>160</v>
      </c>
      <c r="X17" s="58"/>
      <c r="Y17" s="26" t="b">
        <f>IF(X17="1 - Application of tools, and sharing of best practice is not happening",1,IF(X17="2 - Application of tools, and sharing of best practice is happening with some individuals",3,IF(X17="3 - Application of tools, and sharing of best practice is happening with a significant number of the IPT",5,IF(X17="4 - Application of tools, and sharing of best practice is happening with most of the IPT",7,IF(X17="5 - Application of tools, and sharing of best practice is happening across the whole of the IPT",9)))))</f>
        <v>0</v>
      </c>
      <c r="Z17" s="26"/>
      <c r="AA17" s="26"/>
      <c r="AB17" s="36"/>
      <c r="AC17" s="191"/>
      <c r="AD17" s="39"/>
      <c r="AE17" s="194"/>
      <c r="AF17" s="53" t="s">
        <v>160</v>
      </c>
    </row>
    <row r="18" spans="1:33" s="15" customFormat="1" ht="54" customHeight="1" thickBot="1" x14ac:dyDescent="0.3">
      <c r="A18" s="175" t="s">
        <v>151</v>
      </c>
      <c r="B18" s="188" t="s">
        <v>183</v>
      </c>
      <c r="C18" s="182" t="s">
        <v>184</v>
      </c>
      <c r="D18" s="182" t="s">
        <v>185</v>
      </c>
      <c r="E18" s="182" t="s">
        <v>186</v>
      </c>
      <c r="F18" s="182" t="s">
        <v>187</v>
      </c>
      <c r="G18" s="195" t="s">
        <v>188</v>
      </c>
      <c r="H18" s="59" t="s">
        <v>158</v>
      </c>
      <c r="I18" s="56"/>
      <c r="J18" s="24" t="b">
        <f>IF($I18="1 - Individuals have not made the journey",1,IF($I18="2 - Some individuals have made the journey",3,IF($I18="3 - A significant number of IPT have made the journey",5,IF($I18="4 - Most of IPT have made the journey",7,IF($I18="5 - The whole IPT at package level have embraced the culture and are delivering against the ambitions",9)))))</f>
        <v>0</v>
      </c>
      <c r="K18" s="24">
        <f>SUM(J18:J22)</f>
        <v>0</v>
      </c>
      <c r="L18" s="24">
        <v>45</v>
      </c>
      <c r="M18" s="34">
        <f>K18/L18</f>
        <v>0</v>
      </c>
      <c r="N18" s="191" t="str">
        <f t="shared" ref="N18" si="7">IFERROR(IF(M18=0%," ",IF(M18&lt;=24%,"TRANSACTIONAL",IF(M18&gt;=91%,"ENTERPRISE",IF(AND(M18&gt;=25%,M18&lt;=49%),"DEVELOPING",IF(AND(M18&gt;=50%,M18&lt;74%),"COLLABORATIVE","INTEGRATED"))))),)</f>
        <v xml:space="preserve"> </v>
      </c>
      <c r="O18" s="39">
        <f t="shared" si="1"/>
        <v>1</v>
      </c>
      <c r="P18" s="192">
        <f>O18</f>
        <v>1</v>
      </c>
      <c r="Q18" s="65" t="s">
        <v>160</v>
      </c>
      <c r="R18" s="65" t="s">
        <v>160</v>
      </c>
      <c r="X18" s="56"/>
      <c r="Y18" s="24" t="b">
        <f>IF($I18="1 - Individuals have not made the journey",1,IF($I18="2 - Some individuals have made the journey",3,IF($I18="3 - A significant number of IPT have made the journey",5,IF($I18="4 - Most of IPT have made the journey",7,IF($I18="5 - The whole IPT at package level have embraced the culture and are delivering against the ambitions",9)))))</f>
        <v>0</v>
      </c>
      <c r="Z18" s="24">
        <f>SUM(Y18:Y22)</f>
        <v>0</v>
      </c>
      <c r="AA18" s="24">
        <v>45</v>
      </c>
      <c r="AB18" s="34">
        <f>Z18/AA18</f>
        <v>0</v>
      </c>
      <c r="AC18" s="191" t="str">
        <f t="shared" ref="AC18" si="8">IFERROR(IF(AB18=0%," ",IF(AB18&lt;=24%,"TRANSACTIONAL",IF(AB18&gt;=91%,"ENTERPRISE",IF(AND(AB18&gt;=25%,AB18&lt;=49%),"DEVELOPING",IF(AND(AB18&gt;=50%,AB18&lt;74%),"COLLABORATIVE","INTEGRATED"))))),)</f>
        <v xml:space="preserve"> </v>
      </c>
      <c r="AD18" s="39">
        <f t="shared" ref="AD18" si="9">IFERROR(IF(AB18&lt;=24%,1,IF(AB18&gt;=91%,5,IF(AND(AB18&gt;=25%,AB18&lt;=49%),4,IF(AND(AB18&gt;=50%,AB18&lt;74%),3,4)))),)</f>
        <v>1</v>
      </c>
      <c r="AE18" s="192">
        <f>AD18</f>
        <v>1</v>
      </c>
      <c r="AF18" s="53" t="s">
        <v>160</v>
      </c>
    </row>
    <row r="19" spans="1:33" ht="54" customHeight="1" thickBot="1" x14ac:dyDescent="0.3">
      <c r="A19" s="175"/>
      <c r="B19" s="189"/>
      <c r="C19" s="183"/>
      <c r="D19" s="183"/>
      <c r="E19" s="183"/>
      <c r="F19" s="183"/>
      <c r="G19" s="196"/>
      <c r="H19" s="60" t="s">
        <v>161</v>
      </c>
      <c r="I19" s="57"/>
      <c r="J19" s="25" t="b">
        <f>IF(I19="1 - Behaviours are not embeded in the way individuals work",1,IF(I19="2 - Behaviours are embeded in the way some individuals work",3,IF($I19="3 - Behaviours are embeded in the way a significant number of the IPT work",5,IF(I19="4 - Behaviours are embeded in the way most of the IPT work",7,IF(I19="5 - Behaviours are embeded in the way the whole of the IPT work",9)))))</f>
        <v>0</v>
      </c>
      <c r="K19" s="25"/>
      <c r="L19" s="25"/>
      <c r="M19" s="35"/>
      <c r="N19" s="191"/>
      <c r="O19" s="39"/>
      <c r="P19" s="193"/>
      <c r="Q19" s="65" t="s">
        <v>160</v>
      </c>
      <c r="R19" s="65" t="s">
        <v>160</v>
      </c>
      <c r="S19"/>
      <c r="T19"/>
      <c r="U19"/>
      <c r="V19"/>
      <c r="W19"/>
      <c r="X19" s="57"/>
      <c r="Y19" s="25" t="b">
        <f>IF(X19="1 - Behaviours are not embeded in the way individuals work",1,IF(X19="2 - Behaviours are embeded in the way some individuals work",3,IF($I19="3 - Behaviours are embeded in the way a significant number of the IPT work",5,IF(X19="4 - Behaviours are embeded in the way most of the IPT work",7,IF(X19="5 - Behaviours are embeded in the way the whole of the IPT work",9)))))</f>
        <v>0</v>
      </c>
      <c r="Z19" s="25"/>
      <c r="AA19" s="25"/>
      <c r="AB19" s="35"/>
      <c r="AC19" s="191"/>
      <c r="AD19" s="39"/>
      <c r="AE19" s="193"/>
      <c r="AF19" s="53" t="s">
        <v>160</v>
      </c>
      <c r="AG19"/>
    </row>
    <row r="20" spans="1:33" ht="54" customHeight="1" thickBot="1" x14ac:dyDescent="0.3">
      <c r="A20" s="175"/>
      <c r="B20" s="189"/>
      <c r="C20" s="183"/>
      <c r="D20" s="183"/>
      <c r="E20" s="183"/>
      <c r="F20" s="183"/>
      <c r="G20" s="196"/>
      <c r="H20" s="61" t="s">
        <v>164</v>
      </c>
      <c r="I20" s="57"/>
      <c r="J20" s="25" t="b">
        <f>IF(I20="1 - Proven change can not be demonstrated",1,IF(I20="2 - Proven change can be demonstrated with some individuals",3,IF(I20="3 - Proven change can be demonstrated with a significant number of the IPT",5,IF(I20="4 - Proven change can be demonstrated with most of the IPT",7,IF(I20="5 - Proven change can be demonstrated across the whole of the IPT",9)))))</f>
        <v>0</v>
      </c>
      <c r="K20" s="25"/>
      <c r="L20" s="25"/>
      <c r="M20" s="35"/>
      <c r="N20" s="191"/>
      <c r="O20" s="39"/>
      <c r="P20" s="193"/>
      <c r="Q20" s="65" t="s">
        <v>160</v>
      </c>
      <c r="R20" s="65" t="s">
        <v>160</v>
      </c>
      <c r="S20"/>
      <c r="T20"/>
      <c r="U20"/>
      <c r="V20"/>
      <c r="W20"/>
      <c r="X20" s="57"/>
      <c r="Y20" s="25" t="b">
        <f>IF(X20="1 - Proven change can not be demonstrated",1,IF(X20="2 - Proven change can be demonstrated with some individuals",3,IF(X20="3 - Proven change can be demonstrated with a significant number of the IPT",5,IF(X20="4 - Proven change can be demonstrated with most of the IPT",7,IF(X20="5 - Proven change can be demonstrated across the whole of the IPT",9)))))</f>
        <v>0</v>
      </c>
      <c r="Z20" s="25"/>
      <c r="AA20" s="25"/>
      <c r="AB20" s="35"/>
      <c r="AC20" s="191"/>
      <c r="AD20" s="39"/>
      <c r="AE20" s="193"/>
      <c r="AF20" s="53" t="s">
        <v>160</v>
      </c>
      <c r="AG20"/>
    </row>
    <row r="21" spans="1:33" ht="54" customHeight="1" thickBot="1" x14ac:dyDescent="0.3">
      <c r="A21" s="175"/>
      <c r="B21" s="189"/>
      <c r="C21" s="183"/>
      <c r="D21" s="183"/>
      <c r="E21" s="183"/>
      <c r="F21" s="183"/>
      <c r="G21" s="196"/>
      <c r="H21" s="62" t="s">
        <v>167</v>
      </c>
      <c r="I21" s="57"/>
      <c r="J21" s="25" t="b">
        <f>IF(I21="1 - Benefit/Value can not be demonstrated",1,IF(I21="2 - Benefit/Value can be demonstrated with some individuals",3,IF(I21="3 - Benefit/Value can be demonstrated with a significant number of the IPT",5,IF(I21="4 - Benefit/Value can be demonstrated with most of the IPT",7,IF(I21="5 - Benefit/Value can be demonstrated across the whole of the IPT",9)))))</f>
        <v>0</v>
      </c>
      <c r="K21" s="25"/>
      <c r="L21" s="25"/>
      <c r="M21" s="35"/>
      <c r="N21" s="191"/>
      <c r="O21" s="39"/>
      <c r="P21" s="193"/>
      <c r="Q21" s="65" t="s">
        <v>160</v>
      </c>
      <c r="R21" s="65" t="s">
        <v>160</v>
      </c>
      <c r="S21"/>
      <c r="T21"/>
      <c r="U21"/>
      <c r="V21"/>
      <c r="W21"/>
      <c r="X21" s="57"/>
      <c r="Y21" s="25" t="b">
        <f>IF(X21="1 - Benefit/Value can not be demonstrated",1,IF(X21="2 - Benefit/Value can be demonstrated with some individuals",3,IF(X21="3 - Benefit/Value can be demonstrated with a significant number of the IPT",5,IF(X21="4 - Benefit/Value can be demonstrated with most of the IPT",7,IF(X21="5 - Benefit/Value can be demonstrated across the whole of the IPT",9)))))</f>
        <v>0</v>
      </c>
      <c r="Z21" s="25"/>
      <c r="AA21" s="25"/>
      <c r="AB21" s="35"/>
      <c r="AC21" s="191"/>
      <c r="AD21" s="39"/>
      <c r="AE21" s="193"/>
      <c r="AF21" s="53" t="s">
        <v>160</v>
      </c>
      <c r="AG21"/>
    </row>
    <row r="22" spans="1:33" s="16" customFormat="1" ht="54" customHeight="1" thickBot="1" x14ac:dyDescent="0.3">
      <c r="A22" s="175"/>
      <c r="B22" s="190"/>
      <c r="C22" s="184"/>
      <c r="D22" s="184"/>
      <c r="E22" s="184"/>
      <c r="F22" s="184"/>
      <c r="G22" s="197"/>
      <c r="H22" s="63" t="s">
        <v>168</v>
      </c>
      <c r="I22" s="58"/>
      <c r="J22" s="26" t="b">
        <f>IF(I22="1 - Application of tools, and sharing of best practice is not happening",1,IF(I22="2 - Application of tools, and sharing of best practice is happening with some individuals",3,IF(I22="3 - Application of tools, and sharing of best practice is happening with a significant number of the IPT",5,IF(I22="4 - Application of tools, and sharing of best practice is happening with most of the IPT",7,IF(I22="5 - Application of tools, and sharing of best practice is happening across the whole of the IPT",9)))))</f>
        <v>0</v>
      </c>
      <c r="K22" s="26"/>
      <c r="L22" s="26"/>
      <c r="M22" s="36"/>
      <c r="N22" s="191"/>
      <c r="O22" s="39"/>
      <c r="P22" s="194"/>
      <c r="Q22" s="65" t="s">
        <v>160</v>
      </c>
      <c r="R22" s="65" t="s">
        <v>160</v>
      </c>
      <c r="X22" s="58"/>
      <c r="Y22" s="26" t="b">
        <f>IF(X22="1 - Application of tools, and sharing of best practice is not happening",1,IF(X22="2 - Application of tools, and sharing of best practice is happening with some individuals",3,IF(X22="3 - Application of tools, and sharing of best practice is happening with a significant number of the IPT",5,IF(X22="4 - Application of tools, and sharing of best practice is happening with most of the IPT",7,IF(X22="5 - Application of tools, and sharing of best practice is happening across the whole of the IPT",9)))))</f>
        <v>0</v>
      </c>
      <c r="Z22" s="26"/>
      <c r="AA22" s="26"/>
      <c r="AB22" s="36"/>
      <c r="AC22" s="191"/>
      <c r="AD22" s="39"/>
      <c r="AE22" s="194"/>
      <c r="AF22" s="53" t="s">
        <v>160</v>
      </c>
    </row>
    <row r="23" spans="1:33" s="15" customFormat="1" ht="54" customHeight="1" thickBot="1" x14ac:dyDescent="0.3">
      <c r="A23" s="175" t="s">
        <v>169</v>
      </c>
      <c r="B23" s="188" t="s">
        <v>189</v>
      </c>
      <c r="C23" s="182" t="s">
        <v>190</v>
      </c>
      <c r="D23" s="182" t="s">
        <v>191</v>
      </c>
      <c r="E23" s="182" t="s">
        <v>192</v>
      </c>
      <c r="F23" s="182" t="s">
        <v>193</v>
      </c>
      <c r="G23" s="195" t="s">
        <v>194</v>
      </c>
      <c r="H23" s="59" t="s">
        <v>158</v>
      </c>
      <c r="I23" s="56"/>
      <c r="J23" s="27" t="b">
        <f>IF($I23="1 - Individuals have not made the journey",1,IF($I23="2 - Some individuals have made the journey",3,IF($I23="3 - A significant number of IPT have made the journey",5,IF($I23="4 - Most of IPT have made the journey",7,IF($I23="5 - The whole IPT at package level have embraced the culture and are delivering against the ambitions",9)))))</f>
        <v>0</v>
      </c>
      <c r="K23" s="24">
        <f>SUM(J23:J27)</f>
        <v>0</v>
      </c>
      <c r="L23" s="24">
        <v>45</v>
      </c>
      <c r="M23" s="34">
        <f>K23/L23</f>
        <v>0</v>
      </c>
      <c r="N23" s="191" t="str">
        <f t="shared" ref="N23" si="10">IFERROR(IF(M23=0%," ",IF(M23&lt;=24%,"TRANSACTIONAL",IF(M23&gt;=91%,"ENTERPRISE",IF(AND(M23&gt;=25%,M23&lt;=49%),"DEVELOPING",IF(AND(M23&gt;=50%,M23&lt;74%),"COLLABORATIVE","INTEGRATED"))))),)</f>
        <v xml:space="preserve"> </v>
      </c>
      <c r="O23" s="39">
        <f t="shared" si="1"/>
        <v>1</v>
      </c>
      <c r="P23" s="192">
        <f>O23</f>
        <v>1</v>
      </c>
      <c r="Q23" s="65" t="s">
        <v>160</v>
      </c>
      <c r="R23" s="65" t="s">
        <v>160</v>
      </c>
      <c r="X23" s="56"/>
      <c r="Y23" s="27" t="b">
        <f>IF($I23="1 - Individuals have not made the journey",1,IF($I23="2 - Some individuals have made the journey",3,IF($I23="3 - A significant number of IPT have made the journey",5,IF($I23="4 - Most of IPT have made the journey",7,IF($I23="5 - The whole IPT at package level have embraced the culture and are delivering against the ambitions",9)))))</f>
        <v>0</v>
      </c>
      <c r="Z23" s="24">
        <f>SUM(Y23:Y27)</f>
        <v>0</v>
      </c>
      <c r="AA23" s="24">
        <v>45</v>
      </c>
      <c r="AB23" s="34">
        <f>Z23/AA23</f>
        <v>0</v>
      </c>
      <c r="AC23" s="191" t="str">
        <f t="shared" ref="AC23" si="11">IFERROR(IF(AB23=0%," ",IF(AB23&lt;=24%,"TRANSACTIONAL",IF(AB23&gt;=91%,"ENTERPRISE",IF(AND(AB23&gt;=25%,AB23&lt;=49%),"DEVELOPING",IF(AND(AB23&gt;=50%,AB23&lt;74%),"COLLABORATIVE","INTEGRATED"))))),)</f>
        <v xml:space="preserve"> </v>
      </c>
      <c r="AD23" s="39">
        <f t="shared" ref="AD23" si="12">IFERROR(IF(AB23&lt;=24%,1,IF(AB23&gt;=91%,5,IF(AND(AB23&gt;=25%,AB23&lt;=49%),4,IF(AND(AB23&gt;=50%,AB23&lt;74%),3,4)))),)</f>
        <v>1</v>
      </c>
      <c r="AE23" s="192">
        <f>AD23</f>
        <v>1</v>
      </c>
      <c r="AF23" s="53" t="s">
        <v>160</v>
      </c>
    </row>
    <row r="24" spans="1:33" ht="54" customHeight="1" thickBot="1" x14ac:dyDescent="0.3">
      <c r="A24" s="175"/>
      <c r="B24" s="189"/>
      <c r="C24" s="183"/>
      <c r="D24" s="183"/>
      <c r="E24" s="183"/>
      <c r="F24" s="183"/>
      <c r="G24" s="196"/>
      <c r="H24" s="60" t="s">
        <v>161</v>
      </c>
      <c r="I24" s="57"/>
      <c r="J24" s="28" t="b">
        <f>IF(I24="1 - Behaviours are not embeded in the way individuals work",1,IF(I24="2 - Behaviours are embeded in the way some individuals work",3,IF($I24="3 - Behaviours are embeded in the way a significant number of the IPT work",5,IF(I24="4 - Behaviours are embeded in the way most of the IPT work",7,IF(I24="5 - Behaviours are embeded in the way the whole of the IPT work",9)))))</f>
        <v>0</v>
      </c>
      <c r="K24" s="25"/>
      <c r="L24" s="25"/>
      <c r="M24" s="35"/>
      <c r="N24" s="191"/>
      <c r="O24" s="39"/>
      <c r="P24" s="193"/>
      <c r="Q24" s="65" t="s">
        <v>160</v>
      </c>
      <c r="R24" s="65" t="s">
        <v>160</v>
      </c>
      <c r="S24"/>
      <c r="T24"/>
      <c r="U24"/>
      <c r="V24"/>
      <c r="W24"/>
      <c r="X24" s="57"/>
      <c r="Y24" s="28" t="b">
        <f>IF(X24="1 - Behaviours are not embeded in the way individuals work",1,IF(X24="2 - Behaviours are embeded in the way some individuals work",3,IF($I24="3 - Behaviours are embeded in the way a significant number of the IPT work",5,IF(X24="4 - Behaviours are embeded in the way most of the IPT work",7,IF(X24="5 - Behaviours are embeded in the way the whole of the IPT work",9)))))</f>
        <v>0</v>
      </c>
      <c r="Z24" s="25"/>
      <c r="AA24" s="25"/>
      <c r="AB24" s="35"/>
      <c r="AC24" s="191"/>
      <c r="AD24" s="39"/>
      <c r="AE24" s="193"/>
      <c r="AF24" s="53" t="s">
        <v>160</v>
      </c>
      <c r="AG24"/>
    </row>
    <row r="25" spans="1:33" ht="54" customHeight="1" thickBot="1" x14ac:dyDescent="0.3">
      <c r="A25" s="175"/>
      <c r="B25" s="189"/>
      <c r="C25" s="183"/>
      <c r="D25" s="183"/>
      <c r="E25" s="183"/>
      <c r="F25" s="183"/>
      <c r="G25" s="196"/>
      <c r="H25" s="61" t="s">
        <v>164</v>
      </c>
      <c r="I25" s="57"/>
      <c r="J25" s="28" t="b">
        <f>IF(I25="1 - Proven change can not be demonstrated",1,IF(I25="2 - Proven change can be demonstrated with some individuals",3,IF(I25="3 - Proven change can be demonstrated with a significant number of the IPT",5,IF(I25="4 - Proven change can be demonstrated with most of the IPT",7,IF(I25="5 - Proven change can be demonstrated across the whole of the IPT",9)))))</f>
        <v>0</v>
      </c>
      <c r="K25" s="25"/>
      <c r="L25" s="25"/>
      <c r="M25" s="35"/>
      <c r="N25" s="191"/>
      <c r="O25" s="39"/>
      <c r="P25" s="193"/>
      <c r="Q25" s="65" t="s">
        <v>160</v>
      </c>
      <c r="R25" s="65" t="s">
        <v>160</v>
      </c>
      <c r="S25"/>
      <c r="T25"/>
      <c r="U25"/>
      <c r="V25"/>
      <c r="W25"/>
      <c r="X25" s="57"/>
      <c r="Y25" s="28" t="b">
        <f>IF(X25="1 - Proven change can not be demonstrated",1,IF(X25="2 - Proven change can be demonstrated with some individuals",3,IF(X25="3 - Proven change can be demonstrated with a significant number of the IPT",5,IF(X25="4 - Proven change can be demonstrated with most of the IPT",7,IF(X25="5 - Proven change can be demonstrated across the whole of the IPT",9)))))</f>
        <v>0</v>
      </c>
      <c r="Z25" s="25"/>
      <c r="AA25" s="25"/>
      <c r="AB25" s="35"/>
      <c r="AC25" s="191"/>
      <c r="AD25" s="39"/>
      <c r="AE25" s="193"/>
      <c r="AF25" s="53" t="s">
        <v>160</v>
      </c>
      <c r="AG25"/>
    </row>
    <row r="26" spans="1:33" ht="54" customHeight="1" thickBot="1" x14ac:dyDescent="0.3">
      <c r="A26" s="175"/>
      <c r="B26" s="189"/>
      <c r="C26" s="183"/>
      <c r="D26" s="183"/>
      <c r="E26" s="183"/>
      <c r="F26" s="183"/>
      <c r="G26" s="196"/>
      <c r="H26" s="62" t="s">
        <v>167</v>
      </c>
      <c r="I26" s="57"/>
      <c r="J26" s="28" t="b">
        <f>IF(I26="1 - Benefit/Value can not be demonstrated",1,IF(I26="2 - Benefit/Value can be demonstrated with some individuals",3,IF(I26="3 - Benefit/Value can be demonstrated with a significant number of the IPT",5,IF(I26="4 - Benefit/Value can be demonstrated with most of the IPT",7,IF(I26="5 - Benefit/Value can be demonstrated across the whole of the IPT",9)))))</f>
        <v>0</v>
      </c>
      <c r="K26" s="25"/>
      <c r="L26" s="25"/>
      <c r="M26" s="35"/>
      <c r="N26" s="191"/>
      <c r="O26" s="39"/>
      <c r="P26" s="193"/>
      <c r="Q26" s="65" t="s">
        <v>160</v>
      </c>
      <c r="R26" s="65" t="s">
        <v>160</v>
      </c>
      <c r="S26"/>
      <c r="T26"/>
      <c r="U26"/>
      <c r="V26"/>
      <c r="W26"/>
      <c r="X26" s="57"/>
      <c r="Y26" s="28" t="b">
        <f>IF(X26="1 - Benefit/Value can not be demonstrated",1,IF(X26="2 - Benefit/Value can be demonstrated with some individuals",3,IF(X26="3 - Benefit/Value can be demonstrated with a significant number of the IPT",5,IF(X26="4 - Benefit/Value can be demonstrated with most of the IPT",7,IF(X26="5 - Benefit/Value can be demonstrated across the whole of the IPT",9)))))</f>
        <v>0</v>
      </c>
      <c r="Z26" s="25"/>
      <c r="AA26" s="25"/>
      <c r="AB26" s="35"/>
      <c r="AC26" s="191"/>
      <c r="AD26" s="39"/>
      <c r="AE26" s="193"/>
      <c r="AF26" s="53" t="s">
        <v>160</v>
      </c>
      <c r="AG26"/>
    </row>
    <row r="27" spans="1:33" s="16" customFormat="1" ht="54" customHeight="1" thickBot="1" x14ac:dyDescent="0.3">
      <c r="A27" s="175"/>
      <c r="B27" s="190"/>
      <c r="C27" s="184"/>
      <c r="D27" s="184"/>
      <c r="E27" s="184"/>
      <c r="F27" s="184"/>
      <c r="G27" s="197"/>
      <c r="H27" s="63" t="s">
        <v>168</v>
      </c>
      <c r="I27" s="58"/>
      <c r="J27" s="29" t="b">
        <f>IF(I27="1 - Application of tools, and sharing of best practice is not happening",1,IF(I27="2 - Application of tools, and sharing of best practice is happening with some individuals",3,IF(I27="3 - Application of tools, and sharing of best practice is happening with a significant number of the IPT",5,IF(I27="4 - Application of tools, and sharing of best practice is happening with most of the IPT",7,IF(I27="5 - Application of tools, and sharing of best practice is happening across the whole of the IPT",9)))))</f>
        <v>0</v>
      </c>
      <c r="K27" s="26"/>
      <c r="L27" s="26"/>
      <c r="M27" s="36"/>
      <c r="N27" s="191"/>
      <c r="O27" s="39"/>
      <c r="P27" s="194"/>
      <c r="Q27" s="65" t="s">
        <v>160</v>
      </c>
      <c r="R27" s="65" t="s">
        <v>160</v>
      </c>
      <c r="X27" s="58"/>
      <c r="Y27" s="29" t="b">
        <f>IF(X27="1 - Application of tools, and sharing of best practice is not happening",1,IF(X27="2 - Application of tools, and sharing of best practice is happening with some individuals",3,IF(X27="3 - Application of tools, and sharing of best practice is happening with a significant number of the IPT",5,IF(X27="4 - Application of tools, and sharing of best practice is happening with most of the IPT",7,IF(X27="5 - Application of tools, and sharing of best practice is happening across the whole of the IPT",9)))))</f>
        <v>0</v>
      </c>
      <c r="Z27" s="26"/>
      <c r="AA27" s="26"/>
      <c r="AB27" s="36"/>
      <c r="AC27" s="191"/>
      <c r="AD27" s="39"/>
      <c r="AE27" s="194"/>
      <c r="AF27" s="53" t="s">
        <v>160</v>
      </c>
    </row>
    <row r="28" spans="1:33" s="15" customFormat="1" ht="54" customHeight="1" thickBot="1" x14ac:dyDescent="0.3">
      <c r="A28" s="185" t="s">
        <v>176</v>
      </c>
      <c r="B28" s="188" t="s">
        <v>195</v>
      </c>
      <c r="C28" s="182" t="s">
        <v>196</v>
      </c>
      <c r="D28" s="182" t="s">
        <v>197</v>
      </c>
      <c r="E28" s="182" t="s">
        <v>198</v>
      </c>
      <c r="F28" s="182" t="s">
        <v>199</v>
      </c>
      <c r="G28" s="195" t="s">
        <v>200</v>
      </c>
      <c r="H28" s="59" t="s">
        <v>158</v>
      </c>
      <c r="I28" s="56"/>
      <c r="J28" s="27" t="b">
        <f>IF($I28="1 - Individuals have not made the journey",1,IF($I28="2 - Some individuals have made the journey",3,IF($I28="3 - A significant number of IPT have made the journey",5,IF($I28="4 - Most of IPT have made the journey",7,IF($I28="5 - The whole IPT at package level have embraced the culture and are delivering against the ambitions",9)))))</f>
        <v>0</v>
      </c>
      <c r="K28" s="24">
        <f>SUM(J28:J32)</f>
        <v>0</v>
      </c>
      <c r="L28" s="24">
        <v>45</v>
      </c>
      <c r="M28" s="34">
        <f>K28/L28</f>
        <v>0</v>
      </c>
      <c r="N28" s="191" t="str">
        <f t="shared" ref="N28" si="13">IFERROR(IF(M28=0%," ",IF(M28&lt;=24%,"TRANSACTIONAL",IF(M28&gt;=91%,"ENTERPRISE",IF(AND(M28&gt;=25%,M28&lt;=49%),"DEVELOPING",IF(AND(M28&gt;=50%,M28&lt;74%),"COLLABORATIVE","INTEGRATED"))))),)</f>
        <v xml:space="preserve"> </v>
      </c>
      <c r="O28" s="39">
        <f t="shared" si="1"/>
        <v>1</v>
      </c>
      <c r="P28" s="192">
        <f>O28</f>
        <v>1</v>
      </c>
      <c r="Q28" s="65" t="s">
        <v>160</v>
      </c>
      <c r="R28" s="65" t="s">
        <v>160</v>
      </c>
      <c r="X28" s="56"/>
      <c r="Y28" s="27" t="b">
        <f>IF($I28="1 - Individuals have not made the journey",1,IF($I28="2 - Some individuals have made the journey",3,IF($I28="3 - A significant number of IPT have made the journey",5,IF($I28="4 - Most of IPT have made the journey",7,IF($I28="5 - The whole IPT at package level have embraced the culture and are delivering against the ambitions",9)))))</f>
        <v>0</v>
      </c>
      <c r="Z28" s="24">
        <f>SUM(Y28:Y32)</f>
        <v>0</v>
      </c>
      <c r="AA28" s="24">
        <v>45</v>
      </c>
      <c r="AB28" s="34">
        <f>Z28/AA28</f>
        <v>0</v>
      </c>
      <c r="AC28" s="191" t="str">
        <f t="shared" ref="AC28" si="14">IFERROR(IF(AB28=0%," ",IF(AB28&lt;=24%,"TRANSACTIONAL",IF(AB28&gt;=91%,"ENTERPRISE",IF(AND(AB28&gt;=25%,AB28&lt;=49%),"DEVELOPING",IF(AND(AB28&gt;=50%,AB28&lt;74%),"COLLABORATIVE","INTEGRATED"))))),)</f>
        <v xml:space="preserve"> </v>
      </c>
      <c r="AD28" s="39">
        <f t="shared" ref="AD28" si="15">IFERROR(IF(AB28&lt;=24%,1,IF(AB28&gt;=91%,5,IF(AND(AB28&gt;=25%,AB28&lt;=49%),4,IF(AND(AB28&gt;=50%,AB28&lt;74%),3,4)))),)</f>
        <v>1</v>
      </c>
      <c r="AE28" s="192">
        <f>AD28</f>
        <v>1</v>
      </c>
      <c r="AF28" s="53" t="s">
        <v>160</v>
      </c>
    </row>
    <row r="29" spans="1:33" ht="54" customHeight="1" thickBot="1" x14ac:dyDescent="0.3">
      <c r="A29" s="186"/>
      <c r="B29" s="189"/>
      <c r="C29" s="183"/>
      <c r="D29" s="183"/>
      <c r="E29" s="183"/>
      <c r="F29" s="183"/>
      <c r="G29" s="196"/>
      <c r="H29" s="60" t="s">
        <v>161</v>
      </c>
      <c r="I29" s="57"/>
      <c r="J29" s="28" t="b">
        <f>IF(I29="1 - Behaviours are not embeded in the way individuals work",1,IF(I29="2 - Behaviours are embeded in the way some individuals work",3,IF($I29="3 - Behaviours are embeded in the way a significant number of the IPT work",5,IF(I29="4 - Behaviours are embeded in the way most of the IPT work",7,IF(I29="5 - Behaviours are embeded in the way the whole of the IPT work",9)))))</f>
        <v>0</v>
      </c>
      <c r="K29" s="25"/>
      <c r="L29" s="25"/>
      <c r="M29" s="35"/>
      <c r="N29" s="191"/>
      <c r="O29" s="39"/>
      <c r="P29" s="193"/>
      <c r="Q29" s="65" t="s">
        <v>160</v>
      </c>
      <c r="R29" s="65" t="s">
        <v>160</v>
      </c>
      <c r="S29"/>
      <c r="T29"/>
      <c r="U29"/>
      <c r="V29"/>
      <c r="W29"/>
      <c r="X29" s="57"/>
      <c r="Y29" s="28" t="b">
        <f>IF(X29="1 - Behaviours are not embeded in the way individuals work",1,IF(X29="2 - Behaviours are embeded in the way some individuals work",3,IF($I29="3 - Behaviours are embeded in the way a significant number of the IPT work",5,IF(X29="4 - Behaviours are embeded in the way most of the IPT work",7,IF(X29="5 - Behaviours are embeded in the way the whole of the IPT work",9)))))</f>
        <v>0</v>
      </c>
      <c r="Z29" s="25"/>
      <c r="AA29" s="25"/>
      <c r="AB29" s="35"/>
      <c r="AC29" s="191"/>
      <c r="AD29" s="39"/>
      <c r="AE29" s="193"/>
      <c r="AF29" s="53" t="s">
        <v>160</v>
      </c>
      <c r="AG29"/>
    </row>
    <row r="30" spans="1:33" ht="54" customHeight="1" thickBot="1" x14ac:dyDescent="0.3">
      <c r="A30" s="186"/>
      <c r="B30" s="189"/>
      <c r="C30" s="183"/>
      <c r="D30" s="183"/>
      <c r="E30" s="183"/>
      <c r="F30" s="183"/>
      <c r="G30" s="196"/>
      <c r="H30" s="61" t="s">
        <v>164</v>
      </c>
      <c r="I30" s="57"/>
      <c r="J30" s="28" t="b">
        <f>IF(I30="1 - Proven change can not be demonstrated",1,IF(I30="2 - Proven change can be demonstrated with some individuals",3,IF(I30="3 - Proven change can be demonstrated with a significant number of the IPT",5,IF(I30="4 - Proven change can be demonstrated with most of the IPT",7,IF(I30="5 - Proven change can be demonstrated across the whole of the IPT",9)))))</f>
        <v>0</v>
      </c>
      <c r="K30" s="25"/>
      <c r="L30" s="25"/>
      <c r="M30" s="35"/>
      <c r="N30" s="191"/>
      <c r="O30" s="39"/>
      <c r="P30" s="193"/>
      <c r="Q30" s="65" t="s">
        <v>160</v>
      </c>
      <c r="R30" s="65" t="s">
        <v>160</v>
      </c>
      <c r="S30"/>
      <c r="T30"/>
      <c r="U30"/>
      <c r="V30"/>
      <c r="W30"/>
      <c r="X30" s="57"/>
      <c r="Y30" s="28" t="b">
        <f>IF(X30="1 - Proven change can not be demonstrated",1,IF(X30="2 - Proven change can be demonstrated with some individuals",3,IF(X30="3 - Proven change can be demonstrated with a significant number of the IPT",5,IF(X30="4 - Proven change can be demonstrated with most of the IPT",7,IF(X30="5 - Proven change can be demonstrated across the whole of the IPT",9)))))</f>
        <v>0</v>
      </c>
      <c r="Z30" s="25"/>
      <c r="AA30" s="25"/>
      <c r="AB30" s="35"/>
      <c r="AC30" s="191"/>
      <c r="AD30" s="39"/>
      <c r="AE30" s="193"/>
      <c r="AF30" s="53" t="s">
        <v>160</v>
      </c>
      <c r="AG30"/>
    </row>
    <row r="31" spans="1:33" ht="54" customHeight="1" thickBot="1" x14ac:dyDescent="0.3">
      <c r="A31" s="186"/>
      <c r="B31" s="189"/>
      <c r="C31" s="183"/>
      <c r="D31" s="183"/>
      <c r="E31" s="183"/>
      <c r="F31" s="183"/>
      <c r="G31" s="196"/>
      <c r="H31" s="62" t="s">
        <v>167</v>
      </c>
      <c r="I31" s="57"/>
      <c r="J31" s="28" t="b">
        <f>IF(I31="1 - Benefit/Value can not be demonstrated",1,IF(I31="2 - Benefit/Value can be demonstrated with some individuals",3,IF(I31="3 - Benefit/Value can be demonstrated with a significant number of the IPT",5,IF(I31="4 - Benefit/Value can be demonstrated with most of the IPT",7,IF(I31="5 - Benefit/Value can be demonstrated across the whole of the IPT",9)))))</f>
        <v>0</v>
      </c>
      <c r="K31" s="25"/>
      <c r="L31" s="25"/>
      <c r="M31" s="35"/>
      <c r="N31" s="191"/>
      <c r="O31" s="39"/>
      <c r="P31" s="193"/>
      <c r="Q31" s="65" t="s">
        <v>160</v>
      </c>
      <c r="R31" s="65" t="s">
        <v>160</v>
      </c>
      <c r="S31"/>
      <c r="T31"/>
      <c r="U31"/>
      <c r="V31"/>
      <c r="W31"/>
      <c r="X31" s="57"/>
      <c r="Y31" s="28" t="b">
        <f>IF(X31="1 - Benefit/Value can not be demonstrated",1,IF(X31="2 - Benefit/Value can be demonstrated with some individuals",3,IF(X31="3 - Benefit/Value can be demonstrated with a significant number of the IPT",5,IF(X31="4 - Benefit/Value can be demonstrated with most of the IPT",7,IF(X31="5 - Benefit/Value can be demonstrated across the whole of the IPT",9)))))</f>
        <v>0</v>
      </c>
      <c r="Z31" s="25"/>
      <c r="AA31" s="25"/>
      <c r="AB31" s="35"/>
      <c r="AC31" s="191"/>
      <c r="AD31" s="39"/>
      <c r="AE31" s="193"/>
      <c r="AF31" s="53" t="s">
        <v>160</v>
      </c>
      <c r="AG31"/>
    </row>
    <row r="32" spans="1:33" s="16" customFormat="1" ht="54" customHeight="1" thickBot="1" x14ac:dyDescent="0.3">
      <c r="A32" s="187"/>
      <c r="B32" s="190"/>
      <c r="C32" s="184"/>
      <c r="D32" s="184"/>
      <c r="E32" s="184"/>
      <c r="F32" s="184"/>
      <c r="G32" s="197"/>
      <c r="H32" s="63" t="s">
        <v>168</v>
      </c>
      <c r="I32" s="58"/>
      <c r="J32" s="30" t="b">
        <f>IF(I32="1 - Application of tools, and sharing of best practice is not happening",1,IF(I32="2 - Application of tools, and sharing of best practice is happening with some individuals",3,IF(I32="3 - Application of tools, and sharing of best practice is happening with a significant number of the IPT",5,IF(I32="4 - Application of tools, and sharing of best practice is happening with most of the IPT",7,IF(I32="5 - Application of tools, and sharing of best practice is happening across the whole of the IPT",9)))))</f>
        <v>0</v>
      </c>
      <c r="K32" s="31"/>
      <c r="L32" s="31"/>
      <c r="M32" s="37"/>
      <c r="N32" s="191"/>
      <c r="O32" s="39"/>
      <c r="P32" s="194"/>
      <c r="Q32" s="65" t="s">
        <v>160</v>
      </c>
      <c r="R32" s="65" t="s">
        <v>160</v>
      </c>
      <c r="X32" s="58"/>
      <c r="Y32" s="30" t="b">
        <f>IF(X32="1 - Application of tools, and sharing of best practice is not happening",1,IF(X32="2 - Application of tools, and sharing of best practice is happening with some individuals",3,IF(X32="3 - Application of tools, and sharing of best practice is happening with a significant number of the IPT",5,IF(X32="4 - Application of tools, and sharing of best practice is happening with most of the IPT",7,IF(X32="5 - Application of tools, and sharing of best practice is happening across the whole of the IPT",9)))))</f>
        <v>0</v>
      </c>
      <c r="Z32" s="31"/>
      <c r="AA32" s="31"/>
      <c r="AB32" s="37"/>
      <c r="AC32" s="191"/>
      <c r="AD32" s="39"/>
      <c r="AE32" s="194"/>
      <c r="AF32" s="53" t="s">
        <v>160</v>
      </c>
    </row>
    <row r="33" spans="9:16" ht="44.25" customHeight="1" x14ac:dyDescent="0.25">
      <c r="I33" s="20"/>
      <c r="P33" s="21"/>
    </row>
  </sheetData>
  <mergeCells count="70">
    <mergeCell ref="F28:F32"/>
    <mergeCell ref="G28:G32"/>
    <mergeCell ref="N28:N32"/>
    <mergeCell ref="P28:P32"/>
    <mergeCell ref="AC28:AC32"/>
    <mergeCell ref="AE28:AE32"/>
    <mergeCell ref="G23:G27"/>
    <mergeCell ref="N23:N27"/>
    <mergeCell ref="P23:P27"/>
    <mergeCell ref="AC23:AC27"/>
    <mergeCell ref="AE23:AE27"/>
    <mergeCell ref="A28:A32"/>
    <mergeCell ref="B28:B32"/>
    <mergeCell ref="C28:C32"/>
    <mergeCell ref="D28:D32"/>
    <mergeCell ref="E28:E32"/>
    <mergeCell ref="A23:A27"/>
    <mergeCell ref="B23:B27"/>
    <mergeCell ref="C23:C27"/>
    <mergeCell ref="D23:D27"/>
    <mergeCell ref="E23:E27"/>
    <mergeCell ref="F23:F27"/>
    <mergeCell ref="F18:F22"/>
    <mergeCell ref="G18:G22"/>
    <mergeCell ref="N18:N22"/>
    <mergeCell ref="P18:P22"/>
    <mergeCell ref="AC18:AC22"/>
    <mergeCell ref="AE18:AE22"/>
    <mergeCell ref="G13:G17"/>
    <mergeCell ref="N13:N17"/>
    <mergeCell ref="P13:P17"/>
    <mergeCell ref="AC13:AC17"/>
    <mergeCell ref="AE13:AE17"/>
    <mergeCell ref="A18:A22"/>
    <mergeCell ref="B18:B22"/>
    <mergeCell ref="C18:C22"/>
    <mergeCell ref="D18:D22"/>
    <mergeCell ref="E18:E22"/>
    <mergeCell ref="A13:A17"/>
    <mergeCell ref="B13:B17"/>
    <mergeCell ref="C13:C17"/>
    <mergeCell ref="D13:D17"/>
    <mergeCell ref="E13:E17"/>
    <mergeCell ref="F13:F17"/>
    <mergeCell ref="F8:F12"/>
    <mergeCell ref="G8:G12"/>
    <mergeCell ref="N8:N12"/>
    <mergeCell ref="P8:P12"/>
    <mergeCell ref="AC8:AC12"/>
    <mergeCell ref="AE8:AE12"/>
    <mergeCell ref="G3:G7"/>
    <mergeCell ref="N3:N7"/>
    <mergeCell ref="P3:P7"/>
    <mergeCell ref="AC3:AC7"/>
    <mergeCell ref="AE3:AE7"/>
    <mergeCell ref="A8:A12"/>
    <mergeCell ref="B8:B12"/>
    <mergeCell ref="C8:C12"/>
    <mergeCell ref="D8:D12"/>
    <mergeCell ref="E8:E12"/>
    <mergeCell ref="B1:C1"/>
    <mergeCell ref="G1:H1"/>
    <mergeCell ref="T2:T3"/>
    <mergeCell ref="V2:V3"/>
    <mergeCell ref="A3:A7"/>
    <mergeCell ref="B3:B7"/>
    <mergeCell ref="C3:C7"/>
    <mergeCell ref="D3:D7"/>
    <mergeCell ref="E3:E7"/>
    <mergeCell ref="F3:F7"/>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800-000000000000}">
          <x14:formula1>
            <xm:f>Dropdowns!$A$1:$A$5</xm:f>
          </x14:formula1>
          <xm:sqref>I8 I13 I3 I18 I23 I28 X8 X13 X3 X18 X23 X28</xm:sqref>
        </x14:dataValidation>
        <x14:dataValidation type="list" allowBlank="1" showInputMessage="1" showErrorMessage="1" xr:uid="{00000000-0002-0000-0800-000001000000}">
          <x14:formula1>
            <xm:f>Dropdowns!$A$6:$A$10</xm:f>
          </x14:formula1>
          <xm:sqref>I9 I14 I4 I19 I24 I29 X9 X14 X4 X19 X24 X29</xm:sqref>
        </x14:dataValidation>
        <x14:dataValidation type="list" allowBlank="1" showInputMessage="1" showErrorMessage="1" xr:uid="{00000000-0002-0000-0800-000002000000}">
          <x14:formula1>
            <xm:f>Dropdowns!$A$11:$A$15</xm:f>
          </x14:formula1>
          <xm:sqref>I10 I15 I5 I20 I25 I30 X10 X15 X5 X20 X25 X30</xm:sqref>
        </x14:dataValidation>
        <x14:dataValidation type="list" allowBlank="1" showInputMessage="1" showErrorMessage="1" xr:uid="{00000000-0002-0000-0800-000003000000}">
          <x14:formula1>
            <xm:f>Dropdowns!$A$16:$A$20</xm:f>
          </x14:formula1>
          <xm:sqref>I11 I16 I6 I21 I26 I31 X11 X16 X6 X21 X26 X31</xm:sqref>
        </x14:dataValidation>
        <x14:dataValidation type="list" allowBlank="1" showInputMessage="1" showErrorMessage="1" xr:uid="{00000000-0002-0000-0800-000004000000}">
          <x14:formula1>
            <xm:f>Dropdowns!$A$21:$A$25</xm:f>
          </x14:formula1>
          <xm:sqref>I12 I17 I7 I22 I27 I32 X12 X17 X7 X22 X27 X32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7030A0"/>
  </sheetPr>
  <dimension ref="A1:C25"/>
  <sheetViews>
    <sheetView workbookViewId="0">
      <selection activeCell="A5" sqref="A5"/>
    </sheetView>
  </sheetViews>
  <sheetFormatPr defaultRowHeight="15" x14ac:dyDescent="0.25"/>
  <cols>
    <col min="1" max="1" width="75.5703125" customWidth="1"/>
    <col min="3" max="3" width="14.42578125" customWidth="1"/>
  </cols>
  <sheetData>
    <row r="1" spans="1:3" x14ac:dyDescent="0.25">
      <c r="A1" s="10" t="s">
        <v>201</v>
      </c>
      <c r="B1">
        <v>1</v>
      </c>
      <c r="C1" t="s">
        <v>74</v>
      </c>
    </row>
    <row r="2" spans="1:3" x14ac:dyDescent="0.25">
      <c r="A2" s="10" t="s">
        <v>202</v>
      </c>
      <c r="B2">
        <v>2</v>
      </c>
      <c r="C2" t="s">
        <v>75</v>
      </c>
    </row>
    <row r="3" spans="1:3" x14ac:dyDescent="0.25">
      <c r="A3" s="10" t="s">
        <v>159</v>
      </c>
      <c r="B3">
        <v>3</v>
      </c>
      <c r="C3" t="s">
        <v>76</v>
      </c>
    </row>
    <row r="4" spans="1:3" x14ac:dyDescent="0.25">
      <c r="A4" s="10" t="s">
        <v>203</v>
      </c>
      <c r="B4">
        <v>4</v>
      </c>
      <c r="C4" t="s">
        <v>77</v>
      </c>
    </row>
    <row r="5" spans="1:3" ht="30" x14ac:dyDescent="0.25">
      <c r="A5" s="10" t="s">
        <v>204</v>
      </c>
      <c r="B5">
        <v>5</v>
      </c>
      <c r="C5" t="s">
        <v>78</v>
      </c>
    </row>
    <row r="6" spans="1:3" x14ac:dyDescent="0.25">
      <c r="A6" s="11" t="s">
        <v>205</v>
      </c>
    </row>
    <row r="7" spans="1:3" x14ac:dyDescent="0.25">
      <c r="A7" s="11" t="s">
        <v>162</v>
      </c>
    </row>
    <row r="8" spans="1:3" x14ac:dyDescent="0.25">
      <c r="A8" s="11" t="s">
        <v>163</v>
      </c>
    </row>
    <row r="9" spans="1:3" x14ac:dyDescent="0.25">
      <c r="A9" s="11" t="s">
        <v>206</v>
      </c>
    </row>
    <row r="10" spans="1:3" x14ac:dyDescent="0.25">
      <c r="A10" s="11" t="s">
        <v>207</v>
      </c>
    </row>
    <row r="11" spans="1:3" x14ac:dyDescent="0.25">
      <c r="A11" s="12" t="s">
        <v>208</v>
      </c>
    </row>
    <row r="12" spans="1:3" x14ac:dyDescent="0.25">
      <c r="A12" s="12" t="s">
        <v>209</v>
      </c>
    </row>
    <row r="13" spans="1:3" x14ac:dyDescent="0.25">
      <c r="A13" s="12" t="s">
        <v>166</v>
      </c>
    </row>
    <row r="14" spans="1:3" x14ac:dyDescent="0.25">
      <c r="A14" s="12" t="s">
        <v>210</v>
      </c>
    </row>
    <row r="15" spans="1:3" x14ac:dyDescent="0.25">
      <c r="A15" s="12" t="s">
        <v>211</v>
      </c>
    </row>
    <row r="16" spans="1:3" x14ac:dyDescent="0.25">
      <c r="A16" s="13" t="s">
        <v>212</v>
      </c>
    </row>
    <row r="17" spans="1:1" x14ac:dyDescent="0.25">
      <c r="A17" s="13" t="s">
        <v>213</v>
      </c>
    </row>
    <row r="18" spans="1:1" x14ac:dyDescent="0.25">
      <c r="A18" s="13" t="s">
        <v>214</v>
      </c>
    </row>
    <row r="19" spans="1:1" x14ac:dyDescent="0.25">
      <c r="A19" s="13" t="s">
        <v>215</v>
      </c>
    </row>
    <row r="20" spans="1:1" x14ac:dyDescent="0.25">
      <c r="A20" s="13" t="s">
        <v>216</v>
      </c>
    </row>
    <row r="21" spans="1:1" x14ac:dyDescent="0.25">
      <c r="A21" s="14" t="s">
        <v>217</v>
      </c>
    </row>
    <row r="22" spans="1:1" ht="30" x14ac:dyDescent="0.25">
      <c r="A22" s="14" t="s">
        <v>218</v>
      </c>
    </row>
    <row r="23" spans="1:1" ht="30" x14ac:dyDescent="0.25">
      <c r="A23" s="14" t="s">
        <v>219</v>
      </c>
    </row>
    <row r="24" spans="1:1" ht="30" x14ac:dyDescent="0.25">
      <c r="A24" s="14" t="s">
        <v>220</v>
      </c>
    </row>
    <row r="25" spans="1:1" ht="30" x14ac:dyDescent="0.25">
      <c r="A25" s="14" t="s">
        <v>221</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22EA3EAC4F7204EBFA7ADDFC5EE03BB" ma:contentTypeVersion="18" ma:contentTypeDescription="Create a new document." ma:contentTypeScope="" ma:versionID="d44f7798200526f33dd5752e137e9202">
  <xsd:schema xmlns:xsd="http://www.w3.org/2001/XMLSchema" xmlns:xs="http://www.w3.org/2001/XMLSchema" xmlns:p="http://schemas.microsoft.com/office/2006/metadata/properties" xmlns:ns2="a7aa30e1-ec28-4c2b-beaf-ef931433f7a7" xmlns:ns3="87728fb1-ecc5-44eb-a9a4-317273c1477f" targetNamespace="http://schemas.microsoft.com/office/2006/metadata/properties" ma:root="true" ma:fieldsID="3ea8b6068a749dd77faa150a407b8a54" ns2:_="" ns3:_="">
    <xsd:import namespace="a7aa30e1-ec28-4c2b-beaf-ef931433f7a7"/>
    <xsd:import namespace="87728fb1-ecc5-44eb-a9a4-317273c1477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SearchProperties" minOccurs="0"/>
                <xsd:element ref="ns2:Remarks" minOccurs="0"/>
                <xsd:element ref="ns2:Needsatten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aa30e1-ec28-4c2b-beaf-ef931433f7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b6ae5480-f18b-45e3-93b3-e040ae2ff3f6"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Remarks" ma:index="23" nillable="true" ma:displayName="Remarks" ma:format="Dropdown" ma:internalName="Remarks">
      <xsd:simpleType>
        <xsd:restriction base="dms:Note">
          <xsd:maxLength value="255"/>
        </xsd:restriction>
      </xsd:simpleType>
    </xsd:element>
    <xsd:element name="Needsattention" ma:index="24" nillable="true" ma:displayName="Needs attention" ma:format="Dropdown" ma:internalName="Needsattention">
      <xsd:simpleType>
        <xsd:restriction base="dms:Choice">
          <xsd:enumeration value="Yes"/>
          <xsd:enumeration value="No "/>
        </xsd:restriction>
      </xsd:simpleType>
    </xsd:element>
  </xsd:schema>
  <xsd:schema xmlns:xsd="http://www.w3.org/2001/XMLSchema" xmlns:xs="http://www.w3.org/2001/XMLSchema" xmlns:dms="http://schemas.microsoft.com/office/2006/documentManagement/types" xmlns:pc="http://schemas.microsoft.com/office/infopath/2007/PartnerControls" targetNamespace="87728fb1-ecc5-44eb-a9a4-317273c1477f"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0fb9f460-2fa7-4e0d-81af-6d19b968e586}" ma:internalName="TaxCatchAll" ma:showField="CatchAllData" ma:web="87728fb1-ecc5-44eb-a9a4-317273c1477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7728fb1-ecc5-44eb-a9a4-317273c1477f" xsi:nil="true"/>
    <lcf76f155ced4ddcb4097134ff3c332f xmlns="a7aa30e1-ec28-4c2b-beaf-ef931433f7a7">
      <Terms xmlns="http://schemas.microsoft.com/office/infopath/2007/PartnerControls"/>
    </lcf76f155ced4ddcb4097134ff3c332f>
    <Remarks xmlns="a7aa30e1-ec28-4c2b-beaf-ef931433f7a7" xsi:nil="true"/>
    <Needsattention xmlns="a7aa30e1-ec28-4c2b-beaf-ef931433f7a7" xsi:nil="true"/>
  </documentManagement>
</p:properties>
</file>

<file path=customXml/itemProps1.xml><?xml version="1.0" encoding="utf-8"?>
<ds:datastoreItem xmlns:ds="http://schemas.openxmlformats.org/officeDocument/2006/customXml" ds:itemID="{573A7436-1B94-4BAD-87FB-47F33532FC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aa30e1-ec28-4c2b-beaf-ef931433f7a7"/>
    <ds:schemaRef ds:uri="87728fb1-ecc5-44eb-a9a4-317273c147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8357769-704A-40EF-9F7F-2075499ADB66}">
  <ds:schemaRefs>
    <ds:schemaRef ds:uri="http://schemas.microsoft.com/sharepoint/v3/contenttype/forms"/>
  </ds:schemaRefs>
</ds:datastoreItem>
</file>

<file path=customXml/itemProps3.xml><?xml version="1.0" encoding="utf-8"?>
<ds:datastoreItem xmlns:ds="http://schemas.openxmlformats.org/officeDocument/2006/customXml" ds:itemID="{014A35AB-BDAB-47B9-A024-53F86DF47153}">
  <ds:schemaRefs>
    <ds:schemaRef ds:uri="http://schemas.microsoft.com/office/2006/metadata/properties"/>
    <ds:schemaRef ds:uri="http://schemas.microsoft.com/office/infopath/2007/PartnerControls"/>
    <ds:schemaRef ds:uri="87728fb1-ecc5-44eb-a9a4-317273c1477f"/>
    <ds:schemaRef ds:uri="a7aa30e1-ec28-4c2b-beaf-ef931433f7a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vt:i4>
      </vt:variant>
    </vt:vector>
  </HeadingPairs>
  <TitlesOfParts>
    <vt:vector size="13" baseType="lpstr">
      <vt:lpstr>Purpose &amp; How To</vt:lpstr>
      <vt:lpstr>Lean Culture Assessment Tool </vt:lpstr>
      <vt:lpstr>Action Plan</vt:lpstr>
      <vt:lpstr>List</vt:lpstr>
      <vt:lpstr>Dropdowns (2)</vt:lpstr>
      <vt:lpstr>Sheet2 (2)</vt:lpstr>
      <vt:lpstr>Andrew's example dashboard</vt:lpstr>
      <vt:lpstr>Maturity Assessment (2)</vt:lpstr>
      <vt:lpstr>Dropdowns</vt:lpstr>
      <vt:lpstr>AD Matrix</vt:lpstr>
      <vt:lpstr>Sheet2</vt:lpstr>
      <vt:lpstr>'Action Plan'!Print_Area</vt:lpstr>
      <vt:lpstr>'Purpose &amp; How To'!Print_Area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Victoria Pattie;Steve.Williams2@nationalhighways.co.uk</dc:creator>
  <cp:keywords/>
  <dc:description/>
  <cp:lastModifiedBy>Steve Williams  (CF)</cp:lastModifiedBy>
  <cp:revision/>
  <dcterms:created xsi:type="dcterms:W3CDTF">2021-08-18T08:58:15Z</dcterms:created>
  <dcterms:modified xsi:type="dcterms:W3CDTF">2025-05-15T13:15:47Z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0x010100822EA3EAC4F7204EBFA7ADDFC5EE03BB</vt:lpwstr>
  </property>
  <property fmtid="{D5CDD505-2E9C-101B-9397-08002B2CF9AE}" pid="3" name="MSIP_Label_40f4e3bb-2789-472c-845a-7cbc76f0c7b4_Enabled">
    <vt:lpwstr>true</vt:lpwstr>
  </property>
  <property fmtid="{D5CDD505-2E9C-101B-9397-08002B2CF9AE}" pid="4" name="MSIP_Label_40f4e3bb-2789-472c-845a-7cbc76f0c7b4_SetDate">
    <vt:lpwstr>2022-03-01T15:27:42Z</vt:lpwstr>
  </property>
  <property fmtid="{D5CDD505-2E9C-101B-9397-08002B2CF9AE}" pid="5" name="MSIP_Label_40f4e3bb-2789-472c-845a-7cbc76f0c7b4_Method">
    <vt:lpwstr>Standard</vt:lpwstr>
  </property>
  <property fmtid="{D5CDD505-2E9C-101B-9397-08002B2CF9AE}" pid="6" name="MSIP_Label_40f4e3bb-2789-472c-845a-7cbc76f0c7b4_Name">
    <vt:lpwstr>Costain Low_0</vt:lpwstr>
  </property>
  <property fmtid="{D5CDD505-2E9C-101B-9397-08002B2CF9AE}" pid="7" name="MSIP_Label_40f4e3bb-2789-472c-845a-7cbc76f0c7b4_SiteId">
    <vt:lpwstr>8cb09124-b2c7-4dab-89ab-b3781aa4e809</vt:lpwstr>
  </property>
  <property fmtid="{D5CDD505-2E9C-101B-9397-08002B2CF9AE}" pid="8" name="MSIP_Label_40f4e3bb-2789-472c-845a-7cbc76f0c7b4_ActionId">
    <vt:lpwstr>0378b808-1df9-41a0-9836-f73dd1ba988f</vt:lpwstr>
  </property>
  <property fmtid="{D5CDD505-2E9C-101B-9397-08002B2CF9AE}" pid="9" name="MSIP_Label_40f4e3bb-2789-472c-845a-7cbc76f0c7b4_ContentBits">
    <vt:lpwstr>0</vt:lpwstr>
  </property>
</Properties>
</file>